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Ex1.xml" ContentType="application/vnd.ms-office.chartex+xml"/>
  <Override PartName="/xl/charts/style2.xml" ContentType="application/vnd.ms-office.chartstyle+xml"/>
  <Override PartName="/xl/charts/colors2.xml" ContentType="application/vnd.ms-office.chartcolorstyle+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charts/chart3.xml" ContentType="application/vnd.openxmlformats-officedocument.drawingml.chart+xml"/>
  <Override PartName="/xl/charts/style4.xml" ContentType="application/vnd.ms-office.chartstyle+xml"/>
  <Override PartName="/xl/charts/colors4.xml" ContentType="application/vnd.ms-office.chartcolorstyle+xml"/>
  <Override PartName="/xl/charts/chart4.xml" ContentType="application/vnd.openxmlformats-officedocument.drawingml.chart+xml"/>
  <Override PartName="/xl/charts/style5.xml" ContentType="application/vnd.ms-office.chartstyle+xml"/>
  <Override PartName="/xl/charts/colors5.xml" ContentType="application/vnd.ms-office.chartcolorstyle+xml"/>
  <Override PartName="/xl/charts/chart5.xml" ContentType="application/vnd.openxmlformats-officedocument.drawingml.chart+xml"/>
  <Override PartName="/xl/charts/style6.xml" ContentType="application/vnd.ms-office.chartstyle+xml"/>
  <Override PartName="/xl/charts/colors6.xml" ContentType="application/vnd.ms-office.chartcolorstyle+xml"/>
  <Override PartName="/xl/charts/chart6.xml" ContentType="application/vnd.openxmlformats-officedocument.drawingml.chart+xml"/>
  <Override PartName="/xl/charts/style7.xml" ContentType="application/vnd.ms-office.chartstyle+xml"/>
  <Override PartName="/xl/charts/colors7.xml" ContentType="application/vnd.ms-office.chartcolorstyle+xml"/>
  <Override PartName="/xl/charts/chart7.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filterPrivacy="1" autoCompressPictures="0"/>
  <xr:revisionPtr revIDLastSave="0" documentId="13_ncr:1_{936FEFD8-1C57-444E-A21A-EDEE258BEBD6}" xr6:coauthVersionLast="40" xr6:coauthVersionMax="40" xr10:uidLastSave="{00000000-0000-0000-0000-000000000000}"/>
  <bookViews>
    <workbookView xWindow="0" yWindow="456" windowWidth="40116" windowHeight="20136" firstSheet="1" activeTab="2" xr2:uid="{00000000-000D-0000-FFFF-FFFF00000000}"/>
  </bookViews>
  <sheets>
    <sheet name="Rough" sheetId="15" state="hidden" r:id="rId1"/>
    <sheet name="Cover" sheetId="17" r:id="rId2"/>
    <sheet name="GHG Tools-Methodologies" sheetId="4" r:id="rId3"/>
    <sheet name="Summary Graphs" sheetId="16" r:id="rId4"/>
    <sheet name="Terminology" sheetId="5" r:id="rId5"/>
    <sheet name="Data Limitations" sheetId="7" state="hidden" r:id="rId6"/>
  </sheets>
  <externalReferences>
    <externalReference r:id="rId7"/>
  </externalReferences>
  <definedNames>
    <definedName name="_xlnm._FilterDatabase" localSheetId="2" hidden="1">'GHG Tools-Methodologies'!$A$5:$CI$155</definedName>
    <definedName name="_xlnm._FilterDatabase" localSheetId="0" hidden="1">Rough!$AD$6:$AF$114</definedName>
    <definedName name="_xlnm._FilterDatabase" localSheetId="3" hidden="1">'Summary Graphs'!$L$6:$N$6</definedName>
    <definedName name="_xlchart.v1.0" hidden="1">'Summary Graphs'!$V$10:$AE$11</definedName>
    <definedName name="_xlchart.v1.1" hidden="1">'Summary Graphs'!$V$12:$AE$12</definedName>
  </definedNames>
  <calcPr calcId="18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44" i="16" l="1"/>
  <c r="E44" i="16"/>
  <c r="G44" i="16"/>
  <c r="H44" i="16"/>
  <c r="I44" i="16"/>
  <c r="J44" i="16"/>
  <c r="K44" i="16"/>
  <c r="L44" i="16"/>
  <c r="M44" i="16"/>
  <c r="F45" i="16"/>
  <c r="G45" i="16"/>
  <c r="H45" i="16"/>
  <c r="I45" i="16"/>
  <c r="J45" i="16"/>
  <c r="K45" i="16"/>
  <c r="L45" i="16"/>
  <c r="E45" i="16"/>
  <c r="BW11" i="16"/>
  <c r="BX9" i="16"/>
  <c r="N118" i="15"/>
  <c r="O118" i="15"/>
  <c r="P118" i="15"/>
  <c r="M118" i="15"/>
  <c r="BU11" i="16"/>
  <c r="BS8" i="16"/>
  <c r="BP10" i="16"/>
  <c r="BP9" i="16"/>
  <c r="BP8"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H10" i="16"/>
  <c r="BM7" i="16"/>
  <c r="H7" i="16"/>
  <c r="I7" i="16"/>
  <c r="J7" i="16"/>
  <c r="K7" i="16"/>
  <c r="L7" i="16"/>
  <c r="M7" i="16"/>
  <c r="N7" i="16"/>
  <c r="O7" i="16"/>
  <c r="P7" i="16"/>
  <c r="Q7" i="16"/>
  <c r="R7" i="16"/>
  <c r="S7" i="16"/>
  <c r="T7" i="16"/>
  <c r="U7" i="16"/>
  <c r="V7" i="16"/>
  <c r="W7" i="16"/>
  <c r="X7" i="16"/>
  <c r="Y7" i="16"/>
  <c r="Z7" i="16"/>
  <c r="AB12" i="16"/>
  <c r="AA7" i="16"/>
  <c r="AB7" i="16"/>
  <c r="AC7" i="16"/>
  <c r="AD7" i="16"/>
  <c r="AE7" i="16"/>
  <c r="AF7" i="16"/>
  <c r="AG7" i="16"/>
  <c r="AH7" i="16"/>
  <c r="AI7" i="16"/>
  <c r="AJ7" i="16"/>
  <c r="AK7" i="16"/>
  <c r="AL7" i="16"/>
  <c r="AM7" i="16"/>
  <c r="AN7" i="16"/>
  <c r="AO7" i="16"/>
  <c r="AP7" i="16"/>
  <c r="AQ7" i="16"/>
  <c r="AR7" i="16"/>
  <c r="AS7" i="16"/>
  <c r="AT7" i="16"/>
  <c r="AU7" i="16"/>
  <c r="AV7" i="16"/>
  <c r="AW7" i="16"/>
  <c r="AX7" i="16"/>
  <c r="AY7" i="16"/>
  <c r="AZ7" i="16"/>
  <c r="BA7" i="16"/>
  <c r="BB7" i="16"/>
  <c r="BC7" i="16"/>
  <c r="BD7" i="16"/>
  <c r="BE7" i="16"/>
  <c r="BF7" i="16"/>
  <c r="BG7" i="16"/>
  <c r="BH7" i="16"/>
  <c r="BI7" i="16"/>
  <c r="BJ7" i="16"/>
  <c r="BK7" i="16"/>
  <c r="BL7" i="16"/>
  <c r="G7" i="16"/>
  <c r="C7" i="16"/>
  <c r="S9" i="16"/>
  <c r="V12" i="16"/>
  <c r="BP11" i="16"/>
  <c r="BX8" i="16"/>
  <c r="BX10" i="16"/>
  <c r="BS9" i="16"/>
  <c r="BS10" i="16"/>
  <c r="BV11" i="16"/>
  <c r="BT8" i="16"/>
  <c r="W12" i="16"/>
  <c r="X12" i="16"/>
  <c r="Y12" i="16"/>
  <c r="Z12" i="16"/>
  <c r="AA12" i="16"/>
  <c r="AZ11" i="16"/>
  <c r="AQ11" i="16"/>
  <c r="AQ12" i="16"/>
  <c r="AN11" i="16"/>
  <c r="AK11" i="16"/>
  <c r="AC12" i="16"/>
  <c r="AD12" i="16"/>
  <c r="AE12" i="16"/>
  <c r="F10" i="16"/>
  <c r="AY8" i="16"/>
  <c r="K8" i="16"/>
  <c r="O8" i="16"/>
  <c r="B3" i="15"/>
  <c r="AX9" i="16"/>
  <c r="AF8" i="16"/>
  <c r="AS8" i="16"/>
  <c r="BL8" i="16"/>
  <c r="BH8" i="16"/>
  <c r="BD8" i="16"/>
  <c r="U9" i="16"/>
  <c r="AQ9" i="16"/>
  <c r="Z8" i="16"/>
  <c r="T8" i="16"/>
  <c r="AK8" i="16"/>
  <c r="S8" i="16"/>
  <c r="AN9" i="16"/>
  <c r="AZ9" i="16"/>
  <c r="AY9" i="16"/>
  <c r="AL9" i="16"/>
  <c r="G8" i="16"/>
  <c r="BI8" i="16"/>
  <c r="BE8" i="16"/>
  <c r="BA8" i="16"/>
  <c r="AU8" i="16"/>
  <c r="AM8" i="16"/>
  <c r="AG8" i="16"/>
  <c r="AB8" i="16"/>
  <c r="U8" i="16"/>
  <c r="P8" i="16"/>
  <c r="L8" i="16"/>
  <c r="H8" i="16"/>
  <c r="AT9" i="16"/>
  <c r="AR9" i="16"/>
  <c r="AJ9" i="16"/>
  <c r="BG8" i="16"/>
  <c r="BC8" i="16"/>
  <c r="AW8" i="16"/>
  <c r="AQ8" i="16"/>
  <c r="AI8" i="16"/>
  <c r="AE8" i="16"/>
  <c r="Y8" i="16"/>
  <c r="R8" i="16"/>
  <c r="N8" i="16"/>
  <c r="J8" i="16"/>
  <c r="BM8" i="16"/>
  <c r="X9" i="16"/>
  <c r="AM9" i="16"/>
  <c r="AO9" i="16"/>
  <c r="AW9" i="16"/>
  <c r="BK8" i="16"/>
  <c r="BJ8" i="16"/>
  <c r="BF8" i="16"/>
  <c r="BB8" i="16"/>
  <c r="AV8" i="16"/>
  <c r="AO8" i="16"/>
  <c r="AH8" i="16"/>
  <c r="AD8" i="16"/>
  <c r="W8" i="16"/>
  <c r="Q8" i="16"/>
  <c r="M8" i="16"/>
  <c r="I8" i="16"/>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W9" i="16"/>
  <c r="AX8" i="16"/>
  <c r="AR8" i="16"/>
  <c r="AN8" i="16"/>
  <c r="AJ8" i="16"/>
  <c r="AC8" i="16"/>
  <c r="V8" i="16"/>
  <c r="V9" i="16"/>
  <c r="AP9" i="16"/>
  <c r="AZ8" i="16"/>
  <c r="AT8" i="16"/>
  <c r="AP8" i="16"/>
  <c r="AL8" i="16"/>
  <c r="AA8" i="16"/>
  <c r="X8" i="16"/>
  <c r="T9" i="16"/>
  <c r="AI9" i="16"/>
  <c r="AK9" i="16"/>
  <c r="AS9" i="16"/>
  <c r="BT10" i="16"/>
  <c r="BT9"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BR5" authorId="0" shapeId="0" xr:uid="{00000000-0006-0000-0000-000001000000}">
      <text>
        <r>
          <rPr>
            <b/>
            <sz val="9"/>
            <color indexed="81"/>
            <rFont val="Calibri"/>
            <family val="2"/>
          </rPr>
          <t>作者:</t>
        </r>
        <r>
          <rPr>
            <sz val="9"/>
            <color indexed="81"/>
            <rFont val="Calibri"/>
            <family val="2"/>
          </rPr>
          <t xml:space="preserve">
For this and previous column, please add a more understandable title/ label for hyperlink (i.e. instead of direct URL) as done in Column A (after updating contect of Column AP) </t>
        </r>
      </text>
    </comment>
    <comment ref="L6" authorId="0" shapeId="0" xr:uid="{00000000-0006-0000-0000-000002000000}">
      <text>
        <r>
          <rPr>
            <b/>
            <sz val="9"/>
            <color indexed="81"/>
            <rFont val="Tahoma"/>
            <family val="2"/>
          </rPr>
          <t>作者:</t>
        </r>
        <r>
          <rPr>
            <sz val="9"/>
            <color indexed="81"/>
            <rFont val="Tahoma"/>
            <family val="2"/>
          </rPr>
          <t xml:space="preserve">
 These tools are designed to develop GHG inventories or projections for
all economic sectors, including transportation</t>
        </r>
      </text>
    </comment>
    <comment ref="M6" authorId="0" shapeId="0" xr:uid="{00000000-0006-0000-0000-000003000000}">
      <text>
        <r>
          <rPr>
            <b/>
            <sz val="9"/>
            <color indexed="81"/>
            <rFont val="Tahoma"/>
            <family val="2"/>
          </rPr>
          <t>作者:</t>
        </r>
        <r>
          <rPr>
            <sz val="9"/>
            <color indexed="81"/>
            <rFont val="Tahoma"/>
            <family val="2"/>
          </rPr>
          <t xml:space="preserve">
These tools focus solely on transportation sources, and are
designed to develop emission factors or emission estimates for gases emitted during vehicle use</t>
        </r>
      </text>
    </comment>
    <comment ref="BJ7" authorId="0" shapeId="0" xr:uid="{00000000-0006-0000-0000-000004000000}">
      <text>
        <r>
          <rPr>
            <b/>
            <sz val="9"/>
            <color indexed="81"/>
            <rFont val="Tahoma"/>
            <family val="2"/>
          </rPr>
          <t>作者:</t>
        </r>
        <r>
          <rPr>
            <sz val="9"/>
            <color indexed="81"/>
            <rFont val="Tahoma"/>
            <family val="2"/>
          </rPr>
          <t xml:space="preserve">
Fuel consumption is there, so in principle you can also estimate the fuel savings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BZ4" authorId="0" shapeId="0" xr:uid="{00000000-0006-0000-0200-000001000000}">
      <text>
        <r>
          <rPr>
            <b/>
            <sz val="9"/>
            <color indexed="81"/>
            <rFont val="Calibri"/>
            <family val="2"/>
          </rPr>
          <t>作者:</t>
        </r>
        <r>
          <rPr>
            <sz val="9"/>
            <color indexed="81"/>
            <rFont val="Calibri"/>
            <family val="2"/>
          </rPr>
          <t xml:space="preserve">
For this and previous column, please add a more understandable title/ label for hyperlink (i.e. instead of direct URL) as done in Column A (after updating contect of Column AP) </t>
        </r>
      </text>
    </comment>
    <comment ref="T5" authorId="0" shapeId="0" xr:uid="{00000000-0006-0000-0200-000002000000}">
      <text>
        <r>
          <rPr>
            <b/>
            <sz val="9"/>
            <color indexed="81"/>
            <rFont val="Tahoma"/>
            <family val="2"/>
          </rPr>
          <t>Sudhir Gota :</t>
        </r>
        <r>
          <rPr>
            <sz val="9"/>
            <color indexed="81"/>
            <rFont val="Tahoma"/>
            <family val="2"/>
          </rPr>
          <t xml:space="preserve">
 These tools are designed to develop GHG inventories or projections for
all economic sectors, including transportation</t>
        </r>
      </text>
    </comment>
    <comment ref="U5" authorId="0" shapeId="0" xr:uid="{00000000-0006-0000-0200-000003000000}">
      <text>
        <r>
          <rPr>
            <b/>
            <sz val="9"/>
            <color indexed="81"/>
            <rFont val="Tahoma"/>
            <family val="2"/>
          </rPr>
          <t>作者:</t>
        </r>
        <r>
          <rPr>
            <sz val="9"/>
            <color indexed="81"/>
            <rFont val="Tahoma"/>
            <family val="2"/>
          </rPr>
          <t xml:space="preserve">
These tools focus solely on transportation sources, and are
designed to develop emission factors or emission estimates for gases emitted during vehicle use</t>
        </r>
      </text>
    </comment>
    <comment ref="V5" authorId="0" shapeId="0" xr:uid="{00000000-0006-0000-0200-000004000000}">
      <text>
        <r>
          <rPr>
            <b/>
            <sz val="9"/>
            <color indexed="81"/>
            <rFont val="Tahoma"/>
            <family val="2"/>
          </rPr>
          <t>作者:</t>
        </r>
        <r>
          <rPr>
            <sz val="9"/>
            <color indexed="81"/>
            <rFont val="Tahoma"/>
            <family val="2"/>
          </rPr>
          <t xml:space="preserve">
These tools are designed to estimate the travel and emissions impacts of specific types of transportation
strategies, based on inputs about the transportation programs or strategies (e.g., type of strategy, other
parameters of specific strategies).</t>
        </r>
      </text>
    </comment>
    <comment ref="BR60" authorId="0" shapeId="0" xr:uid="{00000000-0006-0000-0200-000005000000}">
      <text>
        <r>
          <rPr>
            <b/>
            <sz val="9"/>
            <color indexed="81"/>
            <rFont val="Tahoma"/>
            <family val="2"/>
          </rPr>
          <t>作者:</t>
        </r>
        <r>
          <rPr>
            <sz val="9"/>
            <color indexed="81"/>
            <rFont val="Tahoma"/>
            <family val="2"/>
          </rPr>
          <t xml:space="preserve">
Fuel consumption is there, so in principle you can also estimate the fuel savings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L6" authorId="0" shapeId="0" xr:uid="{00000000-0006-0000-0100-000001000000}">
      <text>
        <r>
          <rPr>
            <b/>
            <sz val="9"/>
            <color indexed="81"/>
            <rFont val="Tahoma"/>
            <family val="2"/>
          </rPr>
          <t>Sudhir Gota :</t>
        </r>
        <r>
          <rPr>
            <sz val="9"/>
            <color indexed="81"/>
            <rFont val="Tahoma"/>
            <family val="2"/>
          </rPr>
          <t xml:space="preserve">
 These tools are designed to develop GHG inventories or projections for
all economic sectors, including transportation</t>
        </r>
      </text>
    </comment>
    <comment ref="M6" authorId="0" shapeId="0" xr:uid="{00000000-0006-0000-0100-000002000000}">
      <text>
        <r>
          <rPr>
            <b/>
            <sz val="9"/>
            <color indexed="81"/>
            <rFont val="Tahoma"/>
            <family val="2"/>
          </rPr>
          <t>作者:</t>
        </r>
        <r>
          <rPr>
            <sz val="9"/>
            <color indexed="81"/>
            <rFont val="Tahoma"/>
            <family val="2"/>
          </rPr>
          <t xml:space="preserve">
These tools focus solely on transportation sources, and are
designed to develop emission factors or emission estimates for gases emitted during vehicle use</t>
        </r>
      </text>
    </comment>
    <comment ref="N6" authorId="0" shapeId="0" xr:uid="{00000000-0006-0000-0100-000003000000}">
      <text>
        <r>
          <rPr>
            <b/>
            <sz val="9"/>
            <color indexed="81"/>
            <rFont val="Tahoma"/>
            <family val="2"/>
          </rPr>
          <t>作者:</t>
        </r>
        <r>
          <rPr>
            <sz val="9"/>
            <color indexed="81"/>
            <rFont val="Tahoma"/>
            <family val="2"/>
          </rPr>
          <t xml:space="preserve">
These tools are designed to estimate the travel and emissions impacts of specific types of transportation
strategies, based on inputs about the transportation programs or strategies (e.g., type of strategy, other
parameters of specific strategies).</t>
        </r>
      </text>
    </comment>
  </commentList>
</comments>
</file>

<file path=xl/sharedStrings.xml><?xml version="1.0" encoding="utf-8"?>
<sst xmlns="http://schemas.openxmlformats.org/spreadsheetml/2006/main" count="9172" uniqueCount="1037">
  <si>
    <t>Approach</t>
  </si>
  <si>
    <t>Mode</t>
  </si>
  <si>
    <t>Output</t>
  </si>
  <si>
    <t>Type of assessment</t>
  </si>
  <si>
    <t>Analysis period</t>
  </si>
  <si>
    <t>Release Year</t>
  </si>
  <si>
    <t>Remarks</t>
  </si>
  <si>
    <t>Strengths</t>
  </si>
  <si>
    <t>Limitations</t>
  </si>
  <si>
    <t>Name of Methodology/Tool</t>
  </si>
  <si>
    <t>Developing Org/Funder/Host</t>
  </si>
  <si>
    <t>Degree of assessment</t>
  </si>
  <si>
    <t>Clean Air Asia/ITDP/ADB</t>
  </si>
  <si>
    <t>Multiyear</t>
  </si>
  <si>
    <t>Passenger</t>
  </si>
  <si>
    <t>Project</t>
  </si>
  <si>
    <t>Detailed</t>
  </si>
  <si>
    <t>Savings</t>
  </si>
  <si>
    <t>Sketch</t>
  </si>
  <si>
    <t>CO2</t>
  </si>
  <si>
    <t>Top-Down</t>
  </si>
  <si>
    <t>Bottom-Up</t>
  </si>
  <si>
    <t>X</t>
  </si>
  <si>
    <t>Ex-ante</t>
  </si>
  <si>
    <t>Ex-post</t>
  </si>
  <si>
    <t>Lifecycle</t>
  </si>
  <si>
    <t>Freight</t>
  </si>
  <si>
    <t>Policy</t>
  </si>
  <si>
    <t>Footprint</t>
  </si>
  <si>
    <t>PM</t>
  </si>
  <si>
    <t>Travel time</t>
  </si>
  <si>
    <t>Fuel savings</t>
  </si>
  <si>
    <t>Project/Policy Case Studies</t>
  </si>
  <si>
    <t>Additional Data Sources</t>
  </si>
  <si>
    <t>Other</t>
  </si>
  <si>
    <t>Category</t>
  </si>
  <si>
    <t>Definition</t>
  </si>
  <si>
    <t>National</t>
  </si>
  <si>
    <t>One Year</t>
  </si>
  <si>
    <t>Index/Label</t>
  </si>
  <si>
    <t>Qualitative</t>
  </si>
  <si>
    <t>-Needs improvement in defaults</t>
  </si>
  <si>
    <t>Green Trucks Toolkit</t>
  </si>
  <si>
    <t>ADB/Clean Air Asia</t>
  </si>
  <si>
    <t>Fleet</t>
  </si>
  <si>
    <t>-Excellent tool for capacity building</t>
  </si>
  <si>
    <t>Road safety</t>
  </si>
  <si>
    <t>Rapid Assessment of City Emissions (RACE)</t>
  </si>
  <si>
    <t>BAU</t>
  </si>
  <si>
    <t>Benefits quantified/reported</t>
  </si>
  <si>
    <t>http://essay.utwente.nl/63048/</t>
  </si>
  <si>
    <t xml:space="preserve">-Tool is not available for free download                                  </t>
  </si>
  <si>
    <t>Railway Passenger Mode Shift-JICA-Climate Finance Impact Tool</t>
  </si>
  <si>
    <t>JICA</t>
  </si>
  <si>
    <t xml:space="preserve">Includes fuel consumption data that are directly scaled from national statistics or from fuel sales from data suppliers of fuels. </t>
  </si>
  <si>
    <t>Emissions in the transport sector are dependent on the level of travel activity in passenger kilometres (or ton-km for freight), across all modes; the mode structure; the fuel intensity of each mode, in litres per passenger-km (or ton-km for freight), and the carbon content of the fuel or emission factor , in grams of carbon or pollutant per litre of fuel consumed.</t>
  </si>
  <si>
    <t>Assessment is carried out only for the first year of operation.</t>
  </si>
  <si>
    <t xml:space="preserve">Assessment is carried out for multiple years (e.g. 5/10/20/30 years) </t>
  </si>
  <si>
    <t>The main objective of ex-ante assessment is to estimate the potential mitigation effect of a policy (or a set of policies) on greenhouse gases, before its implementation.</t>
  </si>
  <si>
    <t>After implementation of a policy, an ex-post monitoring can be carried out to provide an assessment of realised emission reductions.</t>
  </si>
  <si>
    <t>A sketch methodology is usually adopted when the user does not have any data on ASIF-related parameters and still needs to assess the likely impact of project/policy/investments.</t>
  </si>
  <si>
    <t xml:space="preserve">Detailed bottom-up assessments consider detailed ASIF data and considers all relevant parameters which may influence the quantification.  </t>
  </si>
  <si>
    <t xml:space="preserve">Lifecycle assessments considers environmental impacts associated with all the stages of infrastructure's life (i.e. from cradle to grave). </t>
  </si>
  <si>
    <t xml:space="preserve">Qualitative assessments of emissions are ways of gathering information that can’t easily be measured by or translated into numbers. </t>
  </si>
  <si>
    <t>The total quantities of greenhouse gas emissions caused by an organization, product or person. In the transport sector, the total footprint consists of construction and operation emissions.</t>
  </si>
  <si>
    <t>Carbon savings are determined by comparing footprint with BAU.</t>
  </si>
  <si>
    <t>The business-as-usual scenario is that which would have occurred had the investment/policy/intervention not been implemented.</t>
  </si>
  <si>
    <t>Carbon footprint or savings or qualitative assessment of transport intervention can be represented as an index or a label.</t>
  </si>
  <si>
    <t xml:space="preserve">-Widely used across cities. 
- Co-benefits could be expanded to include black carbon and health. 
- Defaults need improvement. </t>
  </si>
  <si>
    <t>ADB/Clean Air Asia/Chreod Ltd.</t>
  </si>
  <si>
    <t>SLCP</t>
  </si>
  <si>
    <t>Railway Freight Mode shift-JICA-Climate Finance Impact</t>
  </si>
  <si>
    <t>Emission Reduction Volume Calculator for Bus Rapid Transit (BRT) Project</t>
  </si>
  <si>
    <t>Emission Reduction Volume Calculator for Idling Stop Project</t>
  </si>
  <si>
    <t>ALMEC/World Bank</t>
  </si>
  <si>
    <t>Modeshift From BRT</t>
  </si>
  <si>
    <t>TEEMP-City</t>
  </si>
  <si>
    <t>IGES-Cobenefits</t>
  </si>
  <si>
    <t>TEEMP-Vehicle Replacement</t>
  </si>
  <si>
    <t>Global Transportation Roadmap Model</t>
  </si>
  <si>
    <t>ICCT</t>
  </si>
  <si>
    <t>Road</t>
  </si>
  <si>
    <t>Railways</t>
  </si>
  <si>
    <t>Waterways</t>
  </si>
  <si>
    <t>Aviation</t>
  </si>
  <si>
    <t>Assessment of City Transport</t>
  </si>
  <si>
    <t>Clean Air Asia-USAID</t>
  </si>
  <si>
    <t>http://citytransportemissions.org.ph/resources-act-tool.html</t>
  </si>
  <si>
    <t>IGES</t>
  </si>
  <si>
    <t>-Provides good overview for quantification of co-benefits</t>
  </si>
  <si>
    <t>LEAP</t>
  </si>
  <si>
    <t>Stockholm Environment Institute</t>
  </si>
  <si>
    <t>Clean Air Asia/ITDP/Veolia</t>
  </si>
  <si>
    <t>Cambridge Systematics/ITDP/Clean Air Asia</t>
  </si>
  <si>
    <t>IGES/Clean Air Asia/ITDP</t>
  </si>
  <si>
    <t>WB EFFECT Tool</t>
  </si>
  <si>
    <t>World Bank</t>
  </si>
  <si>
    <t>Smartway Tool</t>
  </si>
  <si>
    <t>USEPA</t>
  </si>
  <si>
    <t>VIBAT</t>
  </si>
  <si>
    <t>Halcrow/University of Oxford</t>
  </si>
  <si>
    <t>Tool for Rapid Assessment of City Energy</t>
  </si>
  <si>
    <t>World bank</t>
  </si>
  <si>
    <t>AM0031: Bus rapid transit projects</t>
  </si>
  <si>
    <t>UNFCCC</t>
  </si>
  <si>
    <t>ACM0016: Mass Rapid Transit Projects</t>
  </si>
  <si>
    <t xml:space="preserve">AM0090: Modal shift in transportation of cargo from road transportation to water or rail transportation </t>
  </si>
  <si>
    <t>AM0101: High speed passenger rail systems</t>
  </si>
  <si>
    <t xml:space="preserve">AM0110: Modal shift in transportation of liquid fuels </t>
  </si>
  <si>
    <t xml:space="preserve">AMS-III.AA.: Transportation Energy Efficiency Activities using Retrofit Technologies </t>
  </si>
  <si>
    <t>AMS-III.AP.: Transport energy efficiency activities using post - fit Idling Stop device</t>
  </si>
  <si>
    <t>AMS-III.AY.: Introduction of LNG buses to existing and new bus routes</t>
  </si>
  <si>
    <t>AMS-III.C.: Emission reductions by electric and hybrid vehicles</t>
  </si>
  <si>
    <t>CCAP Transport Emissions Guidebook</t>
  </si>
  <si>
    <t>Center for Clean Air Policy</t>
  </si>
  <si>
    <t>-Provides rapid assessment of emissions for 40 policy and investment options</t>
  </si>
  <si>
    <t>-Not sophisticated enough for full ex-ante or ex-post appraisals. Defaults needs to be tailored for developing countries</t>
  </si>
  <si>
    <t>Study of 
Transport System in a
Low Carbon Society</t>
  </si>
  <si>
    <t>Institution for Transport Policy Studies</t>
  </si>
  <si>
    <t>UNEP Clean Fleet Toolkit</t>
  </si>
  <si>
    <t>UNEP-TNT</t>
  </si>
  <si>
    <t>-Does not include costs which could be critical in assessing impact at fleet level</t>
  </si>
  <si>
    <t>Railway Passenger Electrification-JICA-Climate Finance Impact Tool</t>
  </si>
  <si>
    <t xml:space="preserve">Urban transport emissions calculator (UTEC) </t>
  </si>
  <si>
    <t>Transport Canada/IBI Group</t>
  </si>
  <si>
    <t>Heriot-Watt University</t>
  </si>
  <si>
    <t>Green Freight Asia</t>
  </si>
  <si>
    <t>Green Freight Europe</t>
  </si>
  <si>
    <t>COFRET</t>
  </si>
  <si>
    <t>EU</t>
  </si>
  <si>
    <t>EN 16258</t>
  </si>
  <si>
    <t>EcoTransIT</t>
  </si>
  <si>
    <t xml:space="preserve">EcoTransIT World Initiative (EWI) </t>
  </si>
  <si>
    <t>Supply Chain</t>
  </si>
  <si>
    <t>-Defaults need to be improved for developing countries context</t>
  </si>
  <si>
    <t>Clean Cargo Working Group</t>
  </si>
  <si>
    <t>BSR</t>
  </si>
  <si>
    <t>Object If CO2</t>
  </si>
  <si>
    <t>French Environment and Energy Management Agency</t>
  </si>
  <si>
    <t>Ecostation Fleet Assessment Tool</t>
  </si>
  <si>
    <t>EPA Victoria</t>
  </si>
  <si>
    <t>Clean Shipping Index</t>
  </si>
  <si>
    <t xml:space="preserve">Clean Shipping Network </t>
  </si>
  <si>
    <t xml:space="preserve">Ministry of the Environment </t>
  </si>
  <si>
    <t>ROADEO</t>
  </si>
  <si>
    <t>-Provides comprehensive guidelines on quantification of construction emissions</t>
  </si>
  <si>
    <t>CHANGER</t>
  </si>
  <si>
    <t>International Road Federation</t>
  </si>
  <si>
    <t>Greenhouse Gas
Assessment Emissions
Methodology</t>
  </si>
  <si>
    <t>IDB</t>
  </si>
  <si>
    <t>HDM-4</t>
  </si>
  <si>
    <t>-Needs large volume of data with calibration to work for local context</t>
  </si>
  <si>
    <t xml:space="preserve">European Investment Bank Induced GHG Footprint </t>
  </si>
  <si>
    <t>EIB</t>
  </si>
  <si>
    <t>IFC</t>
  </si>
  <si>
    <t>Toward a Sustainability Appraisal Framework
for Transport</t>
  </si>
  <si>
    <t>ADB</t>
  </si>
  <si>
    <t xml:space="preserve">-Provides rapid assessment of emissions </t>
  </si>
  <si>
    <t>Railway Freight Electrification-JICA-Climate Finance Impact</t>
  </si>
  <si>
    <t>%</t>
  </si>
  <si>
    <t>Guidelines for Measuring and Managing CO2
 Emission from Freight Transport Operations</t>
  </si>
  <si>
    <t>CEFIC</t>
  </si>
  <si>
    <t>-Does not consider co-benefits or lifecycle emissions. Improvement options are not quantified.</t>
  </si>
  <si>
    <t>FHWA-Infrastructure Carbon Estimator</t>
  </si>
  <si>
    <t>FHWA</t>
  </si>
  <si>
    <t>HBEFA</t>
  </si>
  <si>
    <t>Global Protocol for
Community-Scale Greenhouse
Gas Emission Inventories</t>
  </si>
  <si>
    <t>WRI</t>
  </si>
  <si>
    <t>Greenhouse gas assessment handbook - a practical guidance document for the assessment of project-level greenhouse gas emissions</t>
  </si>
  <si>
    <t>-Provides basic overview on quantification of carbon emissions in transport projects</t>
  </si>
  <si>
    <t>-Does not include co-benefits and costs in decision-making</t>
  </si>
  <si>
    <t>-Useful for capacity building and training of fleet managers</t>
  </si>
  <si>
    <t>Logistics Decarbonisation Model</t>
  </si>
  <si>
    <t>-Does not include costs, co-benefits and economic analysis in decision making</t>
  </si>
  <si>
    <t>IFC Greenhouse Gas Reduction
Accounting Guidance For Climate Related
Projects</t>
  </si>
  <si>
    <t>Bikeways-TEEMP</t>
  </si>
  <si>
    <t>Walkability-TEEMP</t>
  </si>
  <si>
    <t>Bikesharing-TEEMP</t>
  </si>
  <si>
    <t>BRT-TEEMP</t>
  </si>
  <si>
    <t>Highway-TEEMP</t>
  </si>
  <si>
    <t>Metro-TEEMP</t>
  </si>
  <si>
    <t>Railways-TEEMP</t>
  </si>
  <si>
    <t>TDM-TEEMP</t>
  </si>
  <si>
    <t>Yes</t>
  </si>
  <si>
    <t>No</t>
  </si>
  <si>
    <t>Other benefits could include development related or health related or noise related</t>
  </si>
  <si>
    <t>Tool publicly available (free of charge)</t>
  </si>
  <si>
    <t>Additional Data Sources/Review</t>
  </si>
  <si>
    <t>NOx</t>
  </si>
  <si>
    <t>Other Remarks</t>
  </si>
  <si>
    <t>Greenhouse
Gas
Analysis at
the World
Bank</t>
  </si>
  <si>
    <t xml:space="preserve">Emissions Modelling
Framework for HDM-4
</t>
  </si>
  <si>
    <t>Calibration of HDM-4 Emission Models for Indian Conditions</t>
  </si>
  <si>
    <t xml:space="preserve">Ecological Transport
Information Tool for
Worldwide Transports 
</t>
  </si>
  <si>
    <t>CCAP Transportation Emissions Guidebook. Part One: Land Use, Transit &amp; Travel Demand Management</t>
  </si>
  <si>
    <t>Shipper Partner 2.0.13 Tool:
Technical Documentation
2013 Data Year - United States Version</t>
  </si>
  <si>
    <t>How to Clean up your fleet : Toolkit User Guide</t>
  </si>
  <si>
    <t>Visioning and Backcasting for Transport in India and Delhi (Vibat India &amp; Delhi)</t>
  </si>
  <si>
    <t xml:space="preserve">Visioning and Backcasting for UK Transport Policy (VIBAT) </t>
  </si>
  <si>
    <t>Clean Shipping Index - Guidance Document</t>
  </si>
  <si>
    <t>ObjectIF Description Document</t>
  </si>
  <si>
    <t>TRACE: How to Use the Tool for Rapid Assessment of City Energy</t>
  </si>
  <si>
    <t xml:space="preserve">Approved consolidated baseline and monitoring methodology ACM0016
ìMass Rapid Transit Projectsî </t>
  </si>
  <si>
    <t>BRT Bogotá, Colombia: TransMilenio Phase II to IV</t>
  </si>
  <si>
    <t>Tool to calculate project or leakage CO2 emissions from fossil fuel combustion</t>
  </si>
  <si>
    <t xml:space="preserve"> Manual for Calculating GHG Benefits of GEF Transportation Projects</t>
  </si>
  <si>
    <t>Guidelines for Preliminary Estimations of Carbon Emissions Reduction in Urban Transport Projects</t>
  </si>
  <si>
    <t>Reducing Carbon Emissions from Transport Projects</t>
  </si>
  <si>
    <t>Tool to calculate baseline, project and/or leakage emissions from electricity consumption</t>
  </si>
  <si>
    <t xml:space="preserve">Environmental and Health Benefits of
the Cebu City BRT </t>
  </si>
  <si>
    <t>Measuring the carbon footprint of road construction using CHANGER</t>
  </si>
  <si>
    <t xml:space="preserve">How to Calculate and Manage CO2
Emissions from Ocean Transport
</t>
  </si>
  <si>
    <t xml:space="preserve">Global Maritime Trade Lane
Emissions Factors
</t>
  </si>
  <si>
    <t>Fleet Tool Demonstation</t>
  </si>
  <si>
    <t>Walkability Study in Asian Cities</t>
  </si>
  <si>
    <t>Evaluating Impact of Green
Freight Technologies</t>
  </si>
  <si>
    <t>Measuring and Managing
CO2 Emissions
of European Chemical Transport</t>
  </si>
  <si>
    <t>Mainstreaming a Transport Co-benefits Approach</t>
  </si>
  <si>
    <t>Case Study: Bangkok BRT</t>
  </si>
  <si>
    <t>Logistics Decarbonization Model</t>
  </si>
  <si>
    <t>Mode shift from BRT</t>
  </si>
  <si>
    <t>ROADEO Model for Construction emissions</t>
  </si>
  <si>
    <t>Study of Long-Term Transport Action Plan for ASEAN region (LPA project)</t>
  </si>
  <si>
    <t>Energy Intensive Sectors
of the Indian Economy
Path to Low Carbon Development</t>
  </si>
  <si>
    <t>EFFECT Tool</t>
  </si>
  <si>
    <t>NM0351 High Speed Passenger Rail Systems</t>
  </si>
  <si>
    <t xml:space="preserve">AM0110
Large-scale Methodology: Modal shift in transportation of liquid fuels </t>
  </si>
  <si>
    <t>Suggestions and
recommendations towards global
harmonisation of carbon footprint
calculation principles and
comparable reporting</t>
  </si>
  <si>
    <t xml:space="preserve">Putting the EN16258 in practice </t>
  </si>
  <si>
    <t>Roadmap Model Download</t>
  </si>
  <si>
    <t>The impact of vehicle and fuel standards on premature mortality and emissions</t>
  </si>
  <si>
    <t>OVE Methodology</t>
  </si>
  <si>
    <t>Mitigation Strategies and Accounting Methods for Greenhouse Gas Emissions from Transportation</t>
  </si>
  <si>
    <t>Evaluation of Energy System Forecasting and
GHG Emission Models in the LEAD Countries</t>
  </si>
  <si>
    <t>An Introduction to LEAP</t>
  </si>
  <si>
    <t>Low Emission Cities Project</t>
  </si>
  <si>
    <t>Rapid assessment of transport emissions in developing Asian cities: requirements of a sketch-planning tool and evaluation of the model RACE</t>
  </si>
  <si>
    <t>Carbon Estimator Tool</t>
  </si>
  <si>
    <t>About GFA Label</t>
  </si>
  <si>
    <t>Climate Finance Impact - Freight Railway Electrification</t>
  </si>
  <si>
    <t>Climate Finance Impact - Freight Railway Mode Shift</t>
  </si>
  <si>
    <t>Climate Finance Impact - Railway Passenger Electrification</t>
  </si>
  <si>
    <t>Climate Finance Impact - Railway Passenger Mode Shift</t>
  </si>
  <si>
    <t>Progress Report (2013–2014) of the MDB
Working Group on Sustainable Transport</t>
  </si>
  <si>
    <t>Single Year</t>
  </si>
  <si>
    <t>Multi-year</t>
  </si>
  <si>
    <t>Modes in Analysis</t>
  </si>
  <si>
    <t>Date of release of the first version of the methodology/tool</t>
  </si>
  <si>
    <t>Tool publicly available 
(free of charge)</t>
  </si>
  <si>
    <t>Co-Benefits Included</t>
  </si>
  <si>
    <t>Output Type</t>
  </si>
  <si>
    <t>Name of Tool/Methodology</t>
  </si>
  <si>
    <t>-Widely used tool for assessing feasibility of highway investments. Includes module to accurately evaluate vehicle performance, fuel consumption and emissions. Considers many parameters to compute fuel consumption</t>
  </si>
  <si>
    <t>-Very effective and simple model for assessing carbon emissions of freight movement. Does not provide improvement options (costs and impacts)</t>
  </si>
  <si>
    <t>-Powerful system for the analysis of road management and investment alternatives. Not available free of charge.</t>
  </si>
  <si>
    <t>-Shows the environmental impact of freight transport for any route/transport mode in the world. Analyses &amp; compares different transport chains thus making evident which solution has the lowest impact</t>
  </si>
  <si>
    <t>-Suggests only a broad approach to quantify emissions from transport projects</t>
  </si>
  <si>
    <t>-1998 guidance provides the foundation for GHG analysis in various sectors including transport. The subsequent overview discusses challenges with GHG analysis and provides suggestions on parameters to include or exclude.</t>
  </si>
  <si>
    <t>-Includes both qualitative and quantitative assessment</t>
  </si>
  <si>
    <t>-Provides tool, advice and guidance to assess emissions impact of freight movements in the rail, barge and trucking sectors</t>
  </si>
  <si>
    <t>-Considers data provided by industry to measure the performance i.e. grams/ton-km. Further, empty miles are not factored in while the fuel used to drive those empty miles is factored in</t>
  </si>
  <si>
    <t>-Popular and comprehensive tool used in many countries, including US, Canada, Mexico</t>
  </si>
  <si>
    <t>-Provides rapid assessment of fleet and evaluation of improvement options, as well as comprehensive training materials</t>
  </si>
  <si>
    <t>- Takes vehicle-km  and passenger-km data, and combines them with province-level emission factors to produce data on a wide range of emission types. Permits variations in fleet technology breakdown.</t>
  </si>
  <si>
    <t xml:space="preserve">-Beneficial to Canadian municipalities in addressing their reporting requirements related to the investment of federal gas tax funding or in preparing funding requests for other infrastructure programs. </t>
  </si>
  <si>
    <t>-Demonstrates potential policy pathways towards demanding strategic carbon reduction targets using an innovative backcasting approach</t>
  </si>
  <si>
    <t>-Co-benefits not considered in evaluation</t>
  </si>
  <si>
    <t>-Examines a range of technological and behavioural policy measures, and assesses how they can be effectively combined to achieve desired levels of emissions reduction.</t>
  </si>
  <si>
    <t xml:space="preserve">- As a voluntary initiative, the self-scoring nature of the index may allow inaccurate assessment. </t>
  </si>
  <si>
    <t>-Tool available only for members of the Clean Shipping Network</t>
  </si>
  <si>
    <t xml:space="preserve">-Provides companies with a reliable nationally recognised methodology to assess and monitor CO2 emissions; assess potential CO2 and fuel savings and ROI, and monitor performance over three years. </t>
  </si>
  <si>
    <t>-Available only in French and is applicable to local conditions in France</t>
  </si>
  <si>
    <t xml:space="preserve">-City energy benchmarking tool, which prioritizes sectors offering the greatest potential with respect to energy efficiency along with a ‘playbook’ of tested energy efficiency recommendations.  </t>
  </si>
  <si>
    <t>-Evaluates impact for a single year and does not carry out long term evaluation.  
- Does not consider co-benefits in decision making</t>
  </si>
  <si>
    <t xml:space="preserve">- Sketch tool to identify appropriate energy efficiency interventions across six service areas—transport, buildings, water and waste water, public lighting, solid waste, and power and heat. </t>
  </si>
  <si>
    <t xml:space="preserve">-Consolidated methodology applicable for new rail-based infrastructure or segregated bus lanes. Provides conservative accounting for project-spurred emissions reductions </t>
  </si>
  <si>
    <t>-Data intensive and metro construction emissions, which vary from 3-30 years of operation emissions, are not considered.</t>
  </si>
  <si>
    <t>-Co-benefits not central to CDM decision making</t>
  </si>
  <si>
    <t>-Data intensive due to requirement for verification of progress during the lifetime of the project, and requirement to undertake ex-ante and ex-post analyses</t>
  </si>
  <si>
    <t>-Considers average remaining life-time of vehicle to evaluate impacts with and without retrofit devices, increasing accuracy of output</t>
  </si>
  <si>
    <t xml:space="preserve">-Vehicles must operate under comparable parameters (e.g. routes, passenger load capacity) during the baseline and evaluation phases </t>
  </si>
  <si>
    <t>-Considers impact of speed, mode shift and improvement in loading and fuel efficiency</t>
  </si>
  <si>
    <t>-Requires detailed data; does not consider co-benefits or land-use impacts</t>
  </si>
  <si>
    <t xml:space="preserve">-Defaults and co-benefits must be included                                                                                                                                                          </t>
  </si>
  <si>
    <t>- Determines impact of technology retrofit on vehicle idling</t>
  </si>
  <si>
    <t>-Considers impact for single year only</t>
  </si>
  <si>
    <t>-Requires data on idling for ex-ante assessment</t>
  </si>
  <si>
    <t>-Does not require a specific calculation methodology for each transport mode; thus, emissions reported in each scope may be  variable, affecting final output</t>
  </si>
  <si>
    <t xml:space="preserve">-Cities must determine which methodologies and boundaries to use based on the quality and availability of data, regional practices, and overall objectives of the inventory. </t>
  </si>
  <si>
    <t>-Treatment of co-benefits and induced traffic impact quantification needs improvement</t>
  </si>
  <si>
    <t xml:space="preserve">-Used in many road projects including urban and rural roads and expressways </t>
  </si>
  <si>
    <t>- Default emission factors are included in case total fuel consumption data are not available</t>
  </si>
  <si>
    <t>Adjusting default factors is time-consuming. Co-benefits and upstream emissions from construction and fuel production are not considered.</t>
  </si>
  <si>
    <t>-Methodology not applicable for LPG/CNG powered trucks.  Only one type of cargo is considered under baseline and intervention scenarios.</t>
  </si>
  <si>
    <t>-Captures emission reductions due to vehicle devices reducing fuel consumption</t>
  </si>
  <si>
    <t xml:space="preserve">-Does not consider manual idling reduction. </t>
  </si>
  <si>
    <t>-Does not evaluate impact of idling on air pollution, which can be significant.</t>
  </si>
  <si>
    <t>- Includes both sketch and detailed analyses
- Considers construction and operation emissions</t>
  </si>
  <si>
    <t>-Co-benefits calculations not fully integrated in all different types of models.                                        
- Defaults provided need improvement.</t>
  </si>
  <si>
    <t>-Sketch analysis needs improvement, as it is based on a single case study. Does not quantify co-benefits</t>
  </si>
  <si>
    <t>- Quantifies and incorporates co-benefits in economic analysis</t>
  </si>
  <si>
    <t>-Evaluation boundary is established around corridor under consideration, and hence impact on parallel corridors is not considered</t>
  </si>
  <si>
    <t>-Provides exhaustive inventory of GHG emission sources in different stages of road infrastructure construction</t>
  </si>
  <si>
    <t>-Does not consider operations emissions and air pollutants</t>
  </si>
  <si>
    <t>-Provides insight on road construction emissions and allocates emissions to different stages of construction</t>
  </si>
  <si>
    <t xml:space="preserve">-Data supplied in standardized format by carriers that represent over 70% ocean going cargo. CCWG Scorecard data include carrier-specific CO2 emissions factors for trade lanes as well as a number of other sustainability factors. </t>
  </si>
  <si>
    <t xml:space="preserve">-Does not report air pollutant emissions (e.g. NOX and SOx) across trade lanes. Benchmarking reports are only available for CCWG members with degree of validation unknown. </t>
  </si>
  <si>
    <t>-CCWG conducts an annual environmental performance study and publishes industry average CO2 emissions factors for 25 major trade lanes based on operating data from all CCWG carriers. These can be used for monitoring the improvements over time.</t>
  </si>
  <si>
    <t>-Provides companies with a recognised methodology to monitor CO2 emissions and assess potential fuel savings and other direct economic benefits</t>
  </si>
  <si>
    <t>-Boundary established around passengers travelling within MRT, and does not include impacts of access to and from stations</t>
  </si>
  <si>
    <t>-Provides rapid assessment of parking, commuter strategies and ecodriving</t>
  </si>
  <si>
    <t>-Defaults need improvement</t>
  </si>
  <si>
    <t>- Many TDM strategies included in scope.</t>
  </si>
  <si>
    <t xml:space="preserve">- Provides multiple options for quantifying emissions based on data availability </t>
  </si>
  <si>
    <t>-Sketch analysis option would be beneficial</t>
  </si>
  <si>
    <t xml:space="preserve">- Assesses GHG emission reductions achieved through replacing existing liquid fuel vehicles (e.g. diesel, gasoline) or introducing electric/hybrid vehicles </t>
  </si>
  <si>
    <t xml:space="preserve">-Neglects methane emissions and does not consider other co-benefits, especially impact on NOx, PM, and SLCP </t>
  </si>
  <si>
    <t>-Baseline and intervention vehicles must belong to the same vehicle category, and have comparable passenger load capacity and power ratings</t>
  </si>
  <si>
    <t xml:space="preserve">- Calculates rate of return for a range of technology improvements </t>
  </si>
  <si>
    <t>-Requires fleet fuel consumption data</t>
  </si>
  <si>
    <t>-Simple but sufficiently precise method for calculating CO2 emissions from freight transport</t>
  </si>
  <si>
    <t>-Guidelines applicable to all modes of intra-European transport. Methodology designed for chemical sector but equally applicable for transport. Defaults provided are useful.</t>
  </si>
  <si>
    <t>- Tool only applicable to BRT and provides only a single year assessment</t>
  </si>
  <si>
    <t>-Provides good overview of co-benefits quantification, though guidelines are general in nature</t>
  </si>
  <si>
    <t xml:space="preserve">-Identifies 36 logistics carbon-reducing measures on the basis of previous research and company experience.  </t>
  </si>
  <si>
    <t>-Extremely useful for logistics companies to plan decarbonisation measures and provide training.  Evaluation carried out for 3 years.</t>
  </si>
  <si>
    <t>-Provides rapid assessment of impact of mode shift</t>
  </si>
  <si>
    <t>-Includes default values</t>
  </si>
  <si>
    <t>-Does not consider operations emissions or air pollutants</t>
  </si>
  <si>
    <t>-Acts as backcasting tool for ASEAN region</t>
  </si>
  <si>
    <t>-Consists of a backcasting tool for simulating baseline and impacts of transport CO2 mitigation policy interventions, as well as a visioning tool to integrate societal factors in long-term transport policy packages.</t>
  </si>
  <si>
    <t>-Quantifies impact of mobility plans on long term transport emissions</t>
  </si>
  <si>
    <t>-Aggregates impacts of individual projects to determine cumulative impacts</t>
  </si>
  <si>
    <t>Includes scorecard approach to provide high and low range of projected savings</t>
  </si>
  <si>
    <t>-Macro assessment tool which can predict changes in freight and passenger transport needs, vehicle fleet size and composition, and fuel economy consumption and GHG emissions</t>
  </si>
  <si>
    <t>-Requires extensive data from local transport offices, fuel retailers and car sellers</t>
  </si>
  <si>
    <t>-Conducts cost/benefit economic analysis based on new vehicle prices, fuel costs, insurance costs, maintenance and other costs. Useful in modelling impact of interventions that influence vehicle/fuel costs.</t>
  </si>
  <si>
    <t>-Assesses replacement of more GHG-intensive transport modes (airplanes, buses, conventional rail, motorcycles and personal cars) with less-GHG intensive modes</t>
  </si>
  <si>
    <t xml:space="preserve">-Does not consider construction emissions, which can be significant when compared with operation emissions and co-benefits </t>
  </si>
  <si>
    <t>-Allows additions to existing transport capacity along project corridors, but provides no mechanism to retire equivalent passenger-seat capacity among existing modes</t>
  </si>
  <si>
    <t>-Considers mode shift from trucks to pipelines</t>
  </si>
  <si>
    <t>-Does not consider co-benefits and lifecycle emissions</t>
  </si>
  <si>
    <t xml:space="preserve">-This methodology is unique in considering mode shift from trucks to pipeline.  </t>
  </si>
  <si>
    <t>- Assesses GHG emission reductions achieved through introducing LNG buses to existing/new routes and replacing rolling stock using other liquid fuels (e.g. diesel, gasoline)</t>
  </si>
  <si>
    <t>-Does not consider methane emissions or  other co-benefits, especially impacts of PM, NOx, and SLCPs</t>
  </si>
  <si>
    <t>-Quantifies efficiency indicators (e.g. GHG emissions/sales volume, GHG emissions/ton-kilometres transported)</t>
  </si>
  <si>
    <t>-Does not quantify co-benefits or provide insights on improvement options (i.e. solely an accounting tool)</t>
  </si>
  <si>
    <t>-Guideline helps organizations quantify footprints for reporting (e.g. in Japan, carriers with 200 trucks fleet or shippers with 30 million-ton km must reduce energy intensity by an annual average of at least 1%)</t>
  </si>
  <si>
    <t>-Provides suggestions and discussion points for further advancement of a global CO2  emissions standard, using the EN 16258 as a basis for the standardisation</t>
  </si>
  <si>
    <t>-Recommended approach requires detailed data which is often not available in developing countries</t>
  </si>
  <si>
    <t>- Provides comprehensive recommendations for evaluating multi-modal supply chain assessment for shippers</t>
  </si>
  <si>
    <t>-Suggests a common approach for EU to calculate energy consumption related to freight and passenger transport. Specifies principles, definitions, boundaries, methods, and allocation rules.</t>
  </si>
  <si>
    <t>-Recommended approach requires detailed data which is often not available in developing countries.
-Does not consider co-benefits</t>
  </si>
  <si>
    <t>-Applicable for all vehicles used to provide transport services, including those operated by subcontractors</t>
  </si>
  <si>
    <t>-Provides a comprehensive global model including a detailed guidebook on impact of various improvement options</t>
  </si>
  <si>
    <t>-Analysis is regional, and does not yet accommodate country-specific data</t>
  </si>
  <si>
    <t>- Provides comprehensive insights on air pollutant co-benefits, but predominant focus is on technological solutions</t>
  </si>
  <si>
    <t>-Proposes use of TEEMP Road for road projects; provides guidance on construction emissions.</t>
  </si>
  <si>
    <t>-No guidance provided on railways and on co-benefits</t>
  </si>
  <si>
    <t>-Provides integrated modelling tool to track energy consumption, production and resource extraction in all economic sectors</t>
  </si>
  <si>
    <t>- Technology-oriented macro tool which requires detailed data</t>
  </si>
  <si>
    <t>-Useful for scenario analysis in transport sector</t>
  </si>
  <si>
    <t>- Considers both top-down and bottom-up framework to calculate operating emissions</t>
  </si>
  <si>
    <t>-Co-benefits are not quantified, and projected savings from alternate highway projects can be improved</t>
  </si>
  <si>
    <t>-Grid emission factors for PM and NOX to be included as defaults in future versions</t>
  </si>
  <si>
    <t>-Considers land-use planning and its impacts on transport emissions</t>
  </si>
  <si>
    <t>-Does not include freight transport; data is based on detailed GIS maps that may not be available in all contexts</t>
  </si>
  <si>
    <t>-Useful for capacity building and training of local policymakers</t>
  </si>
  <si>
    <t>- Provides sketch tool to calculate city-level transport emissions</t>
  </si>
  <si>
    <t xml:space="preserve">- Cannot be used to conduct detailed assessments </t>
  </si>
  <si>
    <t>-Provides straightforward methodology for rapid estimation of freight mode shift</t>
  </si>
  <si>
    <t>-Does not consider lifecycle emissions.</t>
  </si>
  <si>
    <t xml:space="preserve">-Assesses freight mode shift from road-based system to a water or rail-based alternatives. </t>
  </si>
  <si>
    <t xml:space="preserve">-Quantifies impact of accelerated replacement of older vehicles with new ones (powered by equivalent or less carbon intensive fuels). </t>
  </si>
  <si>
    <t xml:space="preserve">-Does not consider emissions from vehicle manufacture and scrappage </t>
  </si>
  <si>
    <t>-Useful methodology for technology replacement projects</t>
  </si>
  <si>
    <t>-Provides proprietary models for assessing impact of road, rail and urban transport</t>
  </si>
  <si>
    <t xml:space="preserve">-Models are not publicly available </t>
  </si>
  <si>
    <t>-Co-benefits are not central focus of methodology</t>
  </si>
  <si>
    <t xml:space="preserve">-Evaluates project- or plan-level GHG emissions associated with construction and maintenance.  Quantifies increased emissions due to motorist delay, and considers mitigation options. </t>
  </si>
  <si>
    <t>-Does not quantify co-benefits, air pollutants  and emissions from transport operations.</t>
  </si>
  <si>
    <t>-Provides default values for United States transport sub-sectors, including roads, railways, bridge, BRT and maintenance</t>
  </si>
  <si>
    <t>-Provides a label representing green freight performance, based on detailed fleet data</t>
  </si>
  <si>
    <t>-Co-benefits are not yet included, and only GFA members are eligible for green labelling</t>
  </si>
  <si>
    <t>-Co-benefits are not yet included, and only GFE members are eligible for green labelling</t>
  </si>
  <si>
    <t>-Does not consider such factors as change in speed, change in trip length, and empty trips</t>
  </si>
  <si>
    <t>-Provides rapid assessment of electrification benefits in freight rail projects</t>
  </si>
  <si>
    <t>-Provides rapid assessment of mode shift benefits in freight rail projects</t>
  </si>
  <si>
    <t>-Provides rapid assessment of electrification benefits in passenger rail projects</t>
  </si>
  <si>
    <t>-Provides rapid assessment of mode shift benefits in passenger rail projects</t>
  </si>
  <si>
    <t>-Does not consider such factors as change in speed or change in land use</t>
  </si>
  <si>
    <t>-Provides qualitative ratings of 18 parameters (e.g. economic, social, and  environmental risks). Offers potential to enhance MDB assessments of transport projects.</t>
  </si>
  <si>
    <t>-Does not provide quantitative analysis, which is required to determine whether a  particular project will increase or reduce emissions.</t>
  </si>
  <si>
    <t>-Most MDBs are currently assessing STAR (or a modified version of STAR) to assess sustainability of transport lending.</t>
  </si>
  <si>
    <t>-Defaults are mainly provided for Canadian context.</t>
  </si>
  <si>
    <t>-Index is based on list of 20 questions on environmental performance  in 5 areas: SOx &amp; PM emissions, NOx, CO2, chemicals, and water &amp; waste control.</t>
  </si>
  <si>
    <t xml:space="preserve">-Does not evaluate impact of improvement options on co-benefits.                                                           </t>
  </si>
  <si>
    <t>-Provides accurate estimation of emission reductions from BRT interventions. 
-Conducts ex-ante appraisal, which must be validated with ex-post estimation in future to generate CERs.</t>
  </si>
  <si>
    <t>-Model could be improved with inclusion of costs and economic benefits</t>
  </si>
  <si>
    <t>-Proposes scope 1, 2 and 3 transport emissions for city-level carbon emissions accounting.</t>
  </si>
  <si>
    <t>-Quantifies impact of changes in roadway capacity and road surface</t>
  </si>
  <si>
    <t>-Applicable to Australian conditions only</t>
  </si>
  <si>
    <t xml:space="preserve">Does not consider mode shift, leakage, or upstream fuel emissions </t>
  </si>
  <si>
    <t>This database is a WORK IN PROGRESS, and the information is not complete. The data shown may contain errors or omissions and cannot be considered exhaustive</t>
  </si>
  <si>
    <t xml:space="preserve">Please insert data on any new missing methodologies in the "INPUT SHEET" Tab </t>
  </si>
  <si>
    <t>Please insert any comments regarding listed methodologies under "Comments" (Column AR) of the "GHG Tools-Methodologies" tab</t>
  </si>
  <si>
    <t>This database is a WORK IN PROGRESS, and the information is not complete. The data shown may contain errors or omissions and cannot be considered exhaustive.</t>
  </si>
  <si>
    <t>DISCLAIMER:</t>
  </si>
  <si>
    <t>Comments</t>
  </si>
  <si>
    <t xml:space="preserve">After adding your comments, please send the revised document to alice.yiu@slocatpartnership.org </t>
  </si>
  <si>
    <t>Ecopassenger.org</t>
  </si>
  <si>
    <t>International Union of Railways (UIC)</t>
  </si>
  <si>
    <t>It is a user-friendly internet tool with a sound scientific methodology to compare the energy consumption, CO2- and exhaust atmospheric emissions for planes, cars and trains for passenger transport in Europe. it includes the best defaults and extremely easy to use</t>
  </si>
  <si>
    <t>It is based on default data and provides insights at consumer level. It does not provide comparison of costs and other co-benefits. This tool is applicable for only European cities. It also does not consider lifecycle emissions associated with infrastructure development.</t>
  </si>
  <si>
    <t xml:space="preserve">Can be used for inducing behavioural changes at individual traveller level. </t>
  </si>
  <si>
    <t xml:space="preserve">ForFITS Model </t>
  </si>
  <si>
    <t>UNECE</t>
  </si>
  <si>
    <t xml:space="preserve">It is a comprehensive tool for the estimation and assessment of emissions in transport sector. It  allows the evaluation of transport policies for CO2 emission mitigation and provides analysis of various options. It recommends defaults for data gaps and allows a long term assessment . </t>
  </si>
  <si>
    <t xml:space="preserve">The model does require a substantial amount of data and does not quantify co-benefits especially air pollutants, accidents and impact on noise. </t>
  </si>
  <si>
    <t>Pilot Report</t>
  </si>
  <si>
    <t>1995 (1.1)
1999 (1.2)
2004 (2.1)
2010 (3.1)
2014 (3.2)</t>
  </si>
  <si>
    <t xml:space="preserve">INFRAS; on behalf of the Environmental Protection Agencies/Road administration bureaus of Germany, Switzerland, Austria, Sweden, Norway, France; plus JRC (European Research Center of the European Commission) </t>
  </si>
  <si>
    <t xml:space="preserve">X </t>
  </si>
  <si>
    <t xml:space="preserve">Includes comprehensive fuel consumptions and emission factors for all current road vehicle categories, differentiated by 
- size class
- technology/fuel type
- emission concept (EURO-stage)
- load factor (heavy duty transport)
- traffic situations (area, road type, speed limit, level-of-service)
- road gradients
- emission types (hot, cold start, evaporative emissions)
</t>
  </si>
  <si>
    <t xml:space="preserve">Emission model (combination of activity data and emission factors) is only available in the so called "Expert version" (available to contributing experts only). 
</t>
  </si>
  <si>
    <t xml:space="preserve">- Greenhouse gas inventory for Switzerland (FOEN Swiss Federal Office for the Environment), Sweden and Norway. 
- Local emission quantifications (city- and regional level) in Switzerland (Basel, Zurich, various Cantons, etc.) and Germany (Berlin, Munich, etc.
-  “Sino-German Cooperation on Low Carbon Transport” (CLCT) in China with GIZ
- Air pollution concentration modelling for Switzerland for NO2 and PM (FOEN Swiss Federal Office for the Environment
- Energy projections (transport part) 2050 for Switzerland (SFOE Swiss Federal Office of Energy)
- Emission calculations for freight transport (EcoTransIT, Map&amp;Guide by PTV, etc.)
</t>
  </si>
  <si>
    <t>www.hbefa.net</t>
  </si>
  <si>
    <t>HFEFA expert is the full version of HBEFA including additional features (e.g. fleet composition model tool, emission model tool). It is only available for selected experts that are contributing to the development of HBEFA. 
Since 2014 a HBEFA China version is available including localized data for China. 
HBEFA emission factors form the basis for other modelling approaches such as the German TREMOD or COPERT. publically available at 250 EURO</t>
  </si>
  <si>
    <t>NMT</t>
  </si>
  <si>
    <t>2W</t>
  </si>
  <si>
    <t>Cars</t>
  </si>
  <si>
    <t>Intermediate Public Transport</t>
  </si>
  <si>
    <t>LCV/Trucks</t>
  </si>
  <si>
    <t>Bus</t>
  </si>
  <si>
    <t>Inter-city</t>
  </si>
  <si>
    <t>Program</t>
  </si>
  <si>
    <t>A - Activity</t>
  </si>
  <si>
    <t>S - Mode shift</t>
  </si>
  <si>
    <t>I - Fuel efficiency</t>
  </si>
  <si>
    <t>F - Fuel type</t>
  </si>
  <si>
    <t>Objective of action</t>
  </si>
  <si>
    <t>Infrastructure</t>
  </si>
  <si>
    <t>Capacity Building</t>
  </si>
  <si>
    <t>Forecasting</t>
  </si>
  <si>
    <t>Backcating</t>
  </si>
  <si>
    <t>Pipeline</t>
  </si>
  <si>
    <t>GLEC</t>
  </si>
  <si>
    <t>Smart Freight Center</t>
  </si>
  <si>
    <t>-Provides harmonized framework for logistics emissions</t>
  </si>
  <si>
    <t>- It’s a framework and not a tool and does not provide flexibility in terms of varied data availability</t>
  </si>
  <si>
    <t>GLEC Validation Case Study</t>
  </si>
  <si>
    <t>Geographical Scope</t>
  </si>
  <si>
    <t>Target Group</t>
  </si>
  <si>
    <t>-Does not evaluate impact of technology on air pollutants and other parameters (e.g. accidents) which could be significant.</t>
  </si>
  <si>
    <t xml:space="preserve">-Does not quantify co-benefits; does not consider other benefits associated with BRT (e.g. land use benefits, speed increases) </t>
  </si>
  <si>
    <t>-Assesses direct investment projects with emissions (or emissions savings) exceeding 25 kilotons CO2e per annum (including transport)</t>
  </si>
  <si>
    <t>-Lowest-tier label (one leaf) requires only commitment to sustainability without data submission. Highest-tier label (four leaves) is awarded for green freight best practices</t>
  </si>
  <si>
    <t>-GFE member data is scored according to CO2e efficiency and the level of accuracy in CO2e calculations (e.g. degree of assumptions made, completeness of data submitted).</t>
  </si>
  <si>
    <t>Sl.No</t>
  </si>
  <si>
    <t>x</t>
  </si>
  <si>
    <t>Urban</t>
  </si>
  <si>
    <t>AMS-III.T.:  Plant oil production and use for transport applications</t>
  </si>
  <si>
    <t xml:space="preserve">AMS-III.AK.: Biodiesel production and use for transport applications </t>
  </si>
  <si>
    <t>AMS-III.AQ.:  Introduction of Bio-CNG in transportation applications</t>
  </si>
  <si>
    <t>The emissions from the production of plant oil are compared to the emissions from the
production of the petrodiesel, which is avoided by displacing petrodiesel consumption
with plant oil and is considered as negative leakage.</t>
  </si>
  <si>
    <t>the project participants should
demonstrate that the area where the biomass is grown is not a forest (as per
DNA forest definition) and has not been deforested, according to the forest
definition by the national DNA, during the last 10 years prior to the
implementation of the project activity. In the absence of forest definition from the
DNA, definitions provided by relevant international organizations (e.g. FAO) shall
be used. The plantations established on peatlands are not eligible under this
methodology</t>
  </si>
  <si>
    <t xml:space="preserve">This methodology is only applicable if the final biodiesel blending proportion is a
maximum of 20 per cent by volume </t>
  </si>
  <si>
    <t>This methdology is useful if the baseline situation the vehicles/transportation applications use diesel &amp; Biodiesel or its blends are end-used in a captive fleet of vehicles/transportation applications</t>
  </si>
  <si>
    <t>This methodology covers the use of Bio-CNG in various types of transportation
applications such as Compressed Natural Gas (CNG) vehicles, modified vehicles.
Examples include buses, trucks, three-wheeler, cars, jeeps, etc</t>
  </si>
  <si>
    <t>Measures are limited to those that result in emission reduction of less than or equal to
60 kt CO2 equivalent annually</t>
  </si>
  <si>
    <t>The Energy and Emissions Reduction Policy Analysis Tool</t>
  </si>
  <si>
    <t xml:space="preserve">
EERPAT Version 2.1 Florida example application</t>
  </si>
  <si>
    <t>The FHWA tool is a policy analysis tool, and cannot be used for specific project or plan evaluation.</t>
  </si>
  <si>
    <t xml:space="preserve">The FHWA Energy and Emissions Reduction Policy Analysis Tool (FHWA tool) is a screening tool to compare, contrast, and analyze various greenhouse has (GHG) reduction policy scenarios for the transportation sector at a statewide level. The FHWA tool estimates GHG emissions from surface transportation, including fuel use (and electricity use for battery charging) by autos, light trucks, transit vehicles, and heavy trucks.
</t>
  </si>
  <si>
    <t>Corridor</t>
  </si>
  <si>
    <t>State/County</t>
  </si>
  <si>
    <t xml:space="preserve">Freight Routing and Emissions Analysis Tool (FREAT) </t>
  </si>
  <si>
    <t>Emissions Analysis of Freight Transport Comparing Land-Side and WaterSide
Short-Sea Routes: a Freight Routing and Emissions Analysis Tool
(FREAT)</t>
  </si>
  <si>
    <t>the tool includes not only parametric analysis, but also optimization routines that allow decision makers to evaluate optimal decisions under various objectives and constraints</t>
  </si>
  <si>
    <t>U.S. DOT Center for Climate Change and Environmental Forecasting</t>
  </si>
  <si>
    <t>Huge data requirements especially GIS related</t>
  </si>
  <si>
    <t xml:space="preserve"> TEAM supports a preliminary exploration of how specific transportation and land use changes may result in air quality improvements, whether air quality is the primary reason for adopting such changes or an associated co-benefit. The travel efficiency strategies tested using TEAM are based on existing and anticipated local conditions with data drawn from a traditional travel demand model or other sources. </t>
  </si>
  <si>
    <t>US EPA</t>
  </si>
  <si>
    <t xml:space="preserve">It’s a sketch level tool which is useful for US specific conditions. It uses outputs of comprehensive transport demand model </t>
  </si>
  <si>
    <t>Diesel Emissions Quantifier</t>
  </si>
  <si>
    <t>The Diesel Emissions Quantifier (DEQ) is an interactive tool that evaluates clean diesel projects and options for medium-heavy and heavy-heavy duty diesel engines by estimating baseline emissions, reduced emissions, cost effectiveness and health benefits. This quantifier was developed for users with little or no modeling experience.  Results may be used to estimate or compare the benefits of diesel emission projects or for Clean Diesel grants.</t>
  </si>
  <si>
    <t>Does not have global defaults</t>
  </si>
  <si>
    <t>Diesel Emissions Quantifier (DEQ)
Frequently Asked Questions (FAQs)</t>
  </si>
  <si>
    <t>Trip Reduction Impacts of Mobility Management Strategies (TRIMMS) model</t>
  </si>
  <si>
    <t>Quantifying the Net Social Benefits of Vehicle Trip Reductions:
Guidance for Customizing the TRIMMS© Mode</t>
  </si>
  <si>
    <t>National Center for Transit Research
Center for Urban Transportation Research
University of South Florida</t>
  </si>
  <si>
    <t xml:space="preserve"> TRIMMS is a sketch planning tool that can be customized to analyze many types of strategies at a regional or subarea scale, which would normally be analyzed using a regional travel demand model. For example, TRIMMS can be used to analyze strategies involving construction of new infrastructure such as new HOV/HOT lanes, new transit lines, and new bicycle/pedestrian facilities </t>
  </si>
  <si>
    <t xml:space="preserve"> It requires average regional mode shares, average trip lengths and travel time by mode, average vehicle occupancy, parking costs, and trip costs as inputs and it works for US conditions</t>
  </si>
  <si>
    <t xml:space="preserve">American Association of State Highway
and Transportation Officials (AASHTO) </t>
  </si>
  <si>
    <t xml:space="preserve">These Guidelines provide GHG accounting procedures to help state DOTs prepare a GHG emission inventory of their operations as well as to increase consistency across state DOT inventories. “Operations” refers to the GHG emissions that occur through the daily activities associated with running a state DOT as a governmental body. These GHG emissions occur directly through the operation of state DOT buildings and fleet and indirectly through the products the state DOT consumes, the waste it generates, the individuals it employs, and the contracts it manages. </t>
  </si>
  <si>
    <t>Trransport is a small component of the analysis</t>
  </si>
  <si>
    <t xml:space="preserve">GREENHOUSE GAS EMISSION INVENTORY METHODOLOGIES FOR STATE TRANSPORTATION DEPARTMENTS </t>
  </si>
  <si>
    <t>Organization</t>
  </si>
  <si>
    <t>Recommended Practice for Quantifying
Greenhouse Gas Emissions from Transit</t>
  </si>
  <si>
    <t>Clean Bus Toolkit</t>
  </si>
  <si>
    <t>Clean Air Asia/ Shakti Foundation</t>
  </si>
  <si>
    <t>APTA</t>
  </si>
  <si>
    <t xml:space="preserve">guidance to transit agencies for quantifying their greenhouse gas emissions, including both emissions generated by transit and the potential reduction of emissions through efficiency and displacement by laying out a standard methodology for transit agencie. Provides deafults </t>
  </si>
  <si>
    <t>It does not include co-benefits and lifecycle emissions (especially construction related)</t>
  </si>
  <si>
    <t>Improving Fuel Efficiency and Reducing Carbon Emissions from Buses in India</t>
  </si>
  <si>
    <t>The objective of the tool is to provide  eet managers with a sense of direction on di erent strategies to improve the fuel effeciency of buses. It contains multiple options to reduce emissions from buses.</t>
  </si>
  <si>
    <t>It is more useful for capacity building rather than monitoring of bus emissions. It does not include appropirate defaults</t>
  </si>
  <si>
    <t xml:space="preserve"> Methodology for calculating transport emissions and energy consumption</t>
  </si>
  <si>
    <t>European Commission</t>
  </si>
  <si>
    <t xml:space="preserve">This report is a summary of all the individual methodologies and corresponding emission
factors and functions produced in the MEET project, for use in estimating pollutant emissions
and energy consumption from transport. It covers all current vehicle technologies for all
different types or classes of road vehicles, as well as rail, shipping and air transport. For road
transport, cold start extra emissions, evaporative losses, road gradient and vehicle load effects
are addressed. In addition, guidance is given regarding the emissions behaviour of future
vehicles and fuels. </t>
  </si>
  <si>
    <t>It needs comprehensive data for quantification and is aggregation of several methdologies and tools</t>
  </si>
  <si>
    <t>Calculating CO2 Emissions from Mobile Sources</t>
  </si>
  <si>
    <t>World Resources Institute (WRI) and the World Business Council for Sustainable Development (WBCSD),</t>
  </si>
  <si>
    <t xml:space="preserve">This guidance is intended to facilitate corporate-level measurement and reporting of greenhouse gases (GHG) emissions from transportation and other mobile sources. </t>
  </si>
  <si>
    <t xml:space="preserve">Policy and Action Standard
Road Transport Sector Guidance
</t>
  </si>
  <si>
    <t>It does not consider Co-benefits, do not provide good defaults and is a sketch level assessment to determine the carbon footprint of the organisation. It cannot capture mitigation impact of different policies and actions.</t>
  </si>
  <si>
    <t>It is an accounting and reporting standard for estimating the greenhouse gas effects of policies and mitigation actions in transport sector</t>
  </si>
  <si>
    <t>It cannot be used effectively when there are combination of policies. Useful for quantifying impact of single action. Does not suggest good defaults</t>
  </si>
  <si>
    <t xml:space="preserve">TREMTransport
Emission Model for Line Sources -
Methodology </t>
  </si>
  <si>
    <t>This model is implemented in GIS environment (ArcView) and it also needs to coupled with a transportation modelling tool in order to obtain traffic volume
data to assign for each road segment</t>
  </si>
  <si>
    <t xml:space="preserve">TREM model use traffic volume estimated by transportation model and other required information to calculate emission rate of several pollutants induced by vehicles. This data is essential input for air quality models able to simulate physical and chemical processes in the atmosphere and to predict concentration of the pollutants. Depending on air quality model requirements, emission data estimated for each road segment can be aggregated for regular cells using Geographical Information System. </t>
  </si>
  <si>
    <t xml:space="preserve">University of Aveiro </t>
  </si>
  <si>
    <t>Vehicular Air Pollution Information System (VAPIS)</t>
  </si>
  <si>
    <t>VAPIS is designed to quickly analyze emission trends for a single vehicular category for a single pollutant. This tool allows the user to start with the basic information on vehicular numbers, growth rates, age splits, kilometers traveled per day, average retirement age, and emission factors, and establish the vehicular number and emission trends for a period of 30 years, by age group</t>
  </si>
  <si>
    <t>Urban Emissions</t>
  </si>
  <si>
    <t>It is useful for a single vehicle type and cannot be used for a varied fleet</t>
  </si>
  <si>
    <t>IATA CO2 Emissions Methodology</t>
  </si>
  <si>
    <t>The upstream emissions are not included.</t>
  </si>
  <si>
    <t>The CO2 emissions are calculated from the fuel consumption linked to the vehicle operational processes (for aircrafts, it includes processes such as airborne, taxiing, turnaround, auxiliary power usage – as defined in the IATA’s Fuel Measurement Protocol).</t>
  </si>
  <si>
    <t>to develop standard methodology for airlines and any third party to measure the CO2 emissions generated by air cargo at shipment level covered by a single Air Waybill (AWB).</t>
  </si>
  <si>
    <t>Objective of Development</t>
  </si>
  <si>
    <t>IATA</t>
  </si>
  <si>
    <t xml:space="preserve"> Urban Transport Roadmaps</t>
  </si>
  <si>
    <t xml:space="preserve">DG MOVE </t>
  </si>
  <si>
    <t>The aim of the web based tool is to support authorities of small and medium sized cities in Europe who may not have the resource to major policy assessment and modelling work. The tool provide the local transport policy maker with the ability to readily identify, develop, screen and assess different measures and policies scenarios, thereby enabling city authorities to quickly gather a sense of the scale of impacts that could be expected</t>
  </si>
  <si>
    <t xml:space="preserve"> It is adaptable to different EU city circumstances, covers all the transport/travel modes that are used in urban areas and provides quantitative outputs covering a range of different metrics, including costs and cost effectiveness, covering the time period until 2030 </t>
  </si>
  <si>
    <t xml:space="preserve">This tool does not use detailed inputs (detailed transport and land use models outputs) and rely on heavy defaults applicable to EU region. </t>
  </si>
  <si>
    <t>Guidance on measuring and
reporting Greenhouse Gas
(GHG) emissions from freight
transport operations</t>
  </si>
  <si>
    <t xml:space="preserve">This guidance provides clear instructions on calculating the greenhouse gas (GHG) emissions
from freight transport operations. </t>
  </si>
  <si>
    <t>Chartered Institute of Logistics and Transport</t>
  </si>
  <si>
    <t>does not provide a complete guide to calculating a ‘carbon footprint’ for a freight transport operation. This guidance is concerned solely with calculating and reporting the direct emissions from
burning fuel to drive vehicles</t>
  </si>
  <si>
    <t xml:space="preserve"> It provides clear guidance to transport operators of all sizes and types, address in more detail the specific challenges of calculating and reporting emissions across potentially complex supply chains,  encourage a more standardised approach, leading to a more level playing field in the reporting and comparison of emissions in different parts of the freight sector,  assist the customers of freight transport operators who may wish to understand.
the emissions of their supply chain and how they have been calculated</t>
  </si>
  <si>
    <t>Official Reporting</t>
  </si>
  <si>
    <t>DEFRA freight transport methodology</t>
  </si>
  <si>
    <t>The emissions methodology is based upon emissions factors which describe the rate at which greenhouse gas emissions are produced during the freighting of goods in relation to distance travelled and the quantity of goods freighted. These emissions factors represent emissions associated with individual units of freight, which can be contrasted with similar transport-related emissions factors which describe emissions on the basis of entire vehicles (e.g. entire ship or lorry). A total of 75 specific types of freight transport scenarios are represented and are differentiated by transport type (i.e. ship, plane, rail, van, heavy goods vehicle), subtype (e.g. 'petrol' versus 'diesel' vans, 'crude tanker' versus 'general cargo' in shipping) and vehicle size (e.g. gross vehicle weight, deadweight tonnes, TEU, CEU).</t>
  </si>
  <si>
    <t>Greenhouse gas emissions are directly proportionate to distance and quantity (mass) of goods freighted, both of which therefore must be specified in order to make an emissions calculation. It neglects "Volume" of goods. Volume is critical in low density products</t>
  </si>
  <si>
    <t>DEFRA</t>
  </si>
  <si>
    <t xml:space="preserve">This methodology represents the greenhouse gas emissions for the freighting of goods. The data and calculation methodology originates from the UK government department DEFRA, as published in their most recent Greenhouse Gas Conversion Factors for Company Reporting </t>
  </si>
  <si>
    <t>SULTAN – transport policy
analysis tool</t>
  </si>
  <si>
    <t xml:space="preserve">allows policy makers to develop and test a wide
range of transport policies, assessing their impacts
on GHG emissions and air quality (AQ) pollutants
in a rapid and cost-effective manner. </t>
  </si>
  <si>
    <t xml:space="preserve">European Commission Directorate-General </t>
  </si>
  <si>
    <t xml:space="preserve">A key benefit of using SULTAN is that it allows
organisations to gain a swift, but comprehensive,
understanding of the impacts of different policy
measures before embarking on costly and timeintensive
detailed transport modelling studies. </t>
  </si>
  <si>
    <t>Policy measures are not flexible to diverse requirements of countries</t>
  </si>
  <si>
    <t>EU Transport GHG: Routes to 2050</t>
  </si>
  <si>
    <t>Development Funded By</t>
  </si>
  <si>
    <t>Govt</t>
  </si>
  <si>
    <t>Development Agency</t>
  </si>
  <si>
    <t>Private Sector</t>
  </si>
  <si>
    <t>Urban Transportation Emissions Calculator (UTEC) is a user-friendly tool for estimating annual emissions from personal, commercial, and public transit vehicles. The target audience for this tool includes, those with responsibility for transportation and land-use
planning, academics and other transportation experts, urban transportation providers, and private and public vehicle fleet managers</t>
  </si>
  <si>
    <t>HBEFA provides emission factors, i.e. the specific emission in g/km for all current vehicle categories (PC, LDV, HDV, buses and motor cycles), each divided into different categories, for a wide variety of traffic situations.</t>
  </si>
  <si>
    <t>The Greenhouse Gas Assessment Handbook is designed as a reference manual for estimating the net impact of greenhouse gas (GHG) emissions, that result from World Bank supported projects. It presents a general set of GHG estimation equations for the categories of projects that dominate the Bank's lending portfolio, focusing on the types of projects, where changes in project design can have significant influence on project GHG emissions.</t>
  </si>
  <si>
    <t xml:space="preserve">to serve as the primary tool for the analysis, planning, management and appraisal of road maintenance, improvements and investment decisions </t>
  </si>
  <si>
    <t>The transport of goods causes energy consumption, carbon dioxide emissions and exhaust emissions. More and more logistics providers as well as cross border companies want to know the eco-impact of freight movements by various transport modes, in order to reduce this impact. Consequently, the Institute for Energy and Environmental Research (ifeu) from Heidelberg, the Öko-Institut from Berlin, the Rail Management Consultants GmbH (RMCon/ IVE mbH) from Hanover developed the objective EcoTransIT-Tool in order to quantify the emissions from freight transport.</t>
  </si>
  <si>
    <t>The purpose of this guidebook is to engage state and local officials in understanding the
extent to which policy decisions impact air pollution, energy use, and greenhouse gas (GHG)
emissions</t>
  </si>
  <si>
    <t>EPA’s SmartWay program helps companies advance supply chain sustainability by measuring, benchmarking, and freight transportation efficiency.</t>
  </si>
  <si>
    <t>to develop a strategy for reducing the envrionmental impacts of fleet.</t>
  </si>
  <si>
    <t>University</t>
  </si>
  <si>
    <t xml:space="preserve"> This project aims to quantify the carbon efficiency of the current transport strategy (The Mayor's Transport Strategy and T2025) in London and contribute to the development of a strategy for a 60% reduction in transport emissions by 2025 and 2050. </t>
  </si>
  <si>
    <t>The Clean Shipping Index is a business to business tool for cargo owners to select clean ships and quality ship operators. Transport buyers use it to calculate and minimize their environmental footprint. Shipowners present the environmental profile of their fleet to a network of large customers who consider this in procurement situations. Shipowners also use it as a bench-marking tool in order to identify areas for environmental improvement. The aim: a market demand for clean ships. CSI is driven by a non profit organization.</t>
  </si>
  <si>
    <t>Companies commit to reduce fuel consumption and the related CO2 emissions by setting targets and establishing a three-year action plan. This enables companies to track their CO2 emissions reduction figures and environmental performance indicators, on the basis of operations data entered</t>
  </si>
  <si>
    <t xml:space="preserve">decision-support tool designed to help cities quickly identify under-performing sectors, evaluate improvement and cost-saving potential, and prioritize sectors and actions for energy efficiency (EE) intervention. It covers six municipal sectors: passenger transport, municipal buildings, water and waste water, public lighting, solid waste, and power and heat. </t>
  </si>
  <si>
    <t xml:space="preserve">Establishment and operation of rail-based or bus-based mass rapid transit systems in
urban or suburban regions for passenger transport by replacing a traditional urban busdriven public transport system. </t>
  </si>
  <si>
    <t xml:space="preserve">Construction and operation of a new bus rapid transit system (BRT) for urban transport of
passengers. Replacement, extensions or expansions of existing bus rapid transit systems
</t>
  </si>
  <si>
    <t>Methodology to determine emission reductions from retrofitting commercial passenger vehicles.</t>
  </si>
  <si>
    <t>The TEEMP tools are sketch models which enable the estimation of emissions in both “project” and “no-project” scenarios and can be used for evaluating short to long term impacts of projects. TEEMP primarily evaluates the impacts of transport projects on CO2 emissions and to some extent air pollutant emissions using data gathered during project feasibility and actual operations. The TEEMP tools have been developed in such a way that required input data are based on what data is available and easily accessible.</t>
  </si>
  <si>
    <t xml:space="preserve">to develop guidelines for a simple and unified estimation of GHG emission reductions (ER), which is thought to be the best way in finding a solution to such problems. </t>
  </si>
  <si>
    <t>NGO</t>
  </si>
  <si>
    <t>The GPC establishes credible emissions accounting and
reporting practices that help cities develop an emissions
baseline, set mitigation goals, create more targeted climate
action plans and track progress over time, as well as
strengthen opportunities for cities to partner with other
levels of government and increase access to local and
international climate financing.</t>
  </si>
  <si>
    <t>Transportation of cargo using barges, ships or trains.</t>
  </si>
  <si>
    <t>methodology that is applicable to project activities that result in modal shift in transportation of a specific
cargo (excluding passengers) from road transportation using trucks to water transportation using barges or
ships or rail transportation.</t>
  </si>
  <si>
    <t>public and private entities to monitor and assess greenhouse gas emissions generated during the different stages of the road construction process, thus allowing more responsible choices.</t>
  </si>
  <si>
    <t>for
Credible and Comparable CO2 Emissions Calculations and
Benchmarking in the Ocean Container Shipping Sector</t>
  </si>
  <si>
    <t xml:space="preserve">aim of helping freight operators reduce their carbon footprint, and in doing so, reduce fuel costs and improve overall efficiency and productivity. Successful initiatives will be rewarded with a recognition of their environmental credentials. </t>
  </si>
  <si>
    <t>Operation and/or charging of electric and hybrid vehicles for providing passenger and/or
freight transportation services.</t>
  </si>
  <si>
    <t xml:space="preserve">assisting truck fleet managers in estimating the baseline impacts of their fleets as well as in evaluating the impacts of appplying different technologies and strategies that improve vehicle efficiencies and/or reduce pollution. </t>
  </si>
  <si>
    <t>In order to allow chemical companies and transport companies to identify further
opportunities for improving the performance of their freight transport operations, an
understanding of their current transport carbon footprint is needed. By developing a common
calculation methodology, individual companies will be able to carry out a self-assessment of
their emissions in a uniform way that is comparable across the industry.</t>
  </si>
  <si>
    <t xml:space="preserve">“Mainstreaming a Transport Co-benefits Approach: A Guide to Evaluating Transport
Projects” represents the result of these efforts. The guidelines or TCG, provide a set of
user-friendly, step-by-step instructions for policymakers, transport planners, and
development specialists interested in quantifying co-benefits of transport projects in
Asia. </t>
  </si>
  <si>
    <t>This tool can model current and future CO2 emissions from a company’s freight transport operation. These emissions can be reduced by the application of a range of technologies and management practices.  A total of 36 carbon-reducing measures have been identified on the basis of previous research and company experience.  By modelling the effects of these measures individually and in various combinations, the tool allows you to conduct what-if analyses and thus help you to develop a ‘decarbonisation strategy’ for freight transport.</t>
  </si>
  <si>
    <t xml:space="preserve">estimation methodologies of quantitative evaluations of GHG emission reduction, in order to facilitate consideration of MRV during the planning stages of country assistance strategies and individual projects. </t>
  </si>
  <si>
    <t xml:space="preserve">aimed at identifying and quantifying the GHG emissions from current practices, and at developing a strategy for better planning, design, and construction of roads. It is meant to give planners, designers, and contractors a tool with which they can explicitly compare emissions and costs, as well as make more informed decisions -- some of which will result in lower-emission roads. </t>
  </si>
  <si>
    <t>examine the policy packages specific to the transport sector on how to reduce the emission of CO2 for the first time at the global level. We will then present a recommendation of possible policy paths for transport systems around the world to take towards the 2050 target.</t>
  </si>
  <si>
    <t>an open and transparent modeling tool used to forecast greenhouse gas (GHG) emissions from a range of development scenarios. It focuses on sectors that contribute to and are expected to experience a rapid growth in emissions.</t>
  </si>
  <si>
    <t>Methodology for Establishment and operation of a new high speed rail system. Extension of an existing
high speed rail system. Replacement or upgrading of a conventional rail system to the
high speed rail system.</t>
  </si>
  <si>
    <t>Methdology for Transportation of liquid fuels using newly constructed pipeline.</t>
  </si>
  <si>
    <t>Methdology for Introduction and operation of new LNG buses for passengers transportation to existing and new routes</t>
  </si>
  <si>
    <t>standardization and information disclosure
with regard to accounting and reporting of companies' supply chain emissions</t>
  </si>
  <si>
    <t>possible approaches to achieve comparability for the calculation of emissions along supply chains</t>
  </si>
  <si>
    <t>One universal and transparent way of calculating logistics emissions across the global multi-modal supply chain</t>
  </si>
  <si>
    <t>BS EN 16258:2012 establishes a common methodology for the calculation and declaration of energy consumption and greenhouse gas (GHG) emissions related to any transport service (of freight, passengers or both).</t>
  </si>
  <si>
    <t xml:space="preserve">designed to help policy makers see trends, assess emissions and energy-efficiency implications of different policy options, and conceptualize strategies to reduce both greenhouse gas emissions and local air pollution. </t>
  </si>
  <si>
    <t xml:space="preserve">methodology prepared and used by IDB to assess the impact of its direct investments loans on greenhouse gas (GHG) emissions since 2009. </t>
  </si>
  <si>
    <t xml:space="preserve">can be used to track energy consumption, production and resource extraction in all sectors of an economy. </t>
  </si>
  <si>
    <t xml:space="preserve">to provide insights in transport emission s caused by urban development. It creates 'what-if scenarios to show how transport emissions could develop over a 20-year period. </t>
  </si>
  <si>
    <t xml:space="preserve">This toolkit aims to assist local governments in developing sustainable transport policies and strategies at  the local level in order to reduce greenhouse gas (GHG) and air pollutant emissions from the urban transport sector. 
</t>
  </si>
  <si>
    <t>technical guidance for IFC investment and advisory staff to conduct greenhouse gas
(GHG) emission reduction calculations for climate-related projects. Such calculations are required in
order to consider the project as mitigation as described in IFC Climate Definitions</t>
  </si>
  <si>
    <t xml:space="preserve"> designed primarily to guide EIB Project Directorate
staff in the calculation of the carbon footprint of the projects financed by the Bank</t>
  </si>
  <si>
    <t xml:space="preserve"> estimates the lifecycle energy and greenhouse gas emissions from the construction and maintenance of transportation facilities. The Estimator requires limited data inputs and is designed to inform planning and pre-engineering analysis.</t>
  </si>
  <si>
    <t>The vision behind the GFA Label is to create a green ecosystem
whereby shippers can log into the GFA membership database and
make a conscious, ‘green’ sourcing decision by selecting a carrier
based on its GFA Label rankings</t>
  </si>
  <si>
    <t>to generate strong market incentives to engage companies across the supply chains in green procurement of transportation services in order stimulate long-term improvements. Therefore, a central database to calculate, validate and benchmark the environmental performance of transportation companies was built and designed.</t>
  </si>
  <si>
    <t xml:space="preserve">The proposed Sustainable Transport Appraisal Rating (STAR) is a tool for assessing the sustainability of
ADB transport projects and monitoring changes in the portfolio. It is intended to serve as a tool to design
more sustainable transport projects, in line with the STI-OP. It was also developed as a contribution to the
emerging common assessment framework of the eight MDBs. </t>
  </si>
  <si>
    <t>A calculator to compare the energy consumption, CO2 and exhaust atmospheric emissions for planes, cars and trains for passenger transport
…fed with the best and latest available data for all modes</t>
  </si>
  <si>
    <t xml:space="preserve"> goal of enhancing international cooperation and planning towards sustainable transport policies, with a particular aim of facilitating climate change mitigation. </t>
  </si>
  <si>
    <t>Methdology for Plant oil production that is used for transportation applications, where the plant oil is produced
from pressed and filtered oilseeds from plants that are cultivated on dedicated plantations</t>
  </si>
  <si>
    <t>Biodiesel production that is used for transportation applications, where the biodiesel is
produced from oilseed cultivated on dedicated plantations and from waste oil/fat.</t>
  </si>
  <si>
    <t>Methdology for Production of Biogenic Compressed Natural Gas (Bio-CNG) from renewable biomass
and use in transportation applications. The Bio-CNG is derived from various sources such
as biomass from dedicated plantations; waste water treatment; manure management;
biomass residues</t>
  </si>
  <si>
    <t>was developed to assist state transportation agencies with analyzing greenhouse gas reduction scenarios and alternatives for use in the transportation planning process, the development of state climate action plans, scenario planning exercises, and to measure the reduction potential of various transportation strategies to meet state greenhouse gas reduction goals and targets.</t>
  </si>
  <si>
    <t xml:space="preserve"> a spreadsheet-based decision tool that can assist in evaluating the economic, environmental, and congestion issues associated with alternative land-side and water-side freight transport routes. </t>
  </si>
  <si>
    <t>Analyzing Emission Reductions from Travel Efficiency Strategies (TEAM)</t>
  </si>
  <si>
    <t xml:space="preserve"> a low-cost method to estimate the impact of travel efficiency strategies, known as the
Travel Efficiency Assessment Method</t>
  </si>
  <si>
    <t>an interactive tool that evaluates clean diesel projects and options for medium-heavy and heavy-heavy duty diesel engines by estimating baseline emissions, reduced emissions, cost effectiveness and health benefits. This quantifier was developed for users with little or no modeling experience.  Results may be used to estimate or compare the benefits of diesel emission projects or for Clean Diesel grants.</t>
  </si>
  <si>
    <t>model that estimates the impacts of a broad range of transportation demand initiatives and provides program cost effectiveness assessment, such as net program benefit and benefit-to-cost ratio analysis.</t>
  </si>
  <si>
    <t xml:space="preserve">provide GHG accounting procedures to help state DOTs prepare a GHG emission inventory of their operations as well as to increase consistency across state DOT inventories. “Operations” refers to the GHG emissions that occur through the daily activities associated with running a state DOT as a governmental body. </t>
  </si>
  <si>
    <t xml:space="preserve"> provides guidance to transit agencies for quantifying their greenhouse gas emissions, including both emissions generated by transit and the potential reduction of emissions through efficiency and displacement by laying out a standard methodology for transit agencies to report their greenhouse gas emissions in a transparent,
consistent and cost-effective manner.</t>
  </si>
  <si>
    <t>provides a good basis for clean  fleet management programs in India and Asia</t>
  </si>
  <si>
    <t xml:space="preserve">summary of all the individual methodologies and corresponding emission factors and functions produced in the MEET project, for use in estimating pollutant emissions
and energy consumption from transport. It covers all current vehicle technologies for all different types or classes of road vehicles, as well as rail, shipping and air transport </t>
  </si>
  <si>
    <t>This guidance is intended to facilitate corporate-level measurement and reporting of greenhouse gases (GHG) emissions from transportation and other mobile sources.</t>
  </si>
  <si>
    <t xml:space="preserve"> sector-specific guidance to help users implement the GHG Protocol Policy and Action Standard in the road transport sector</t>
  </si>
  <si>
    <t>The prime objective of the TREM model is the estimation of road traffic emissions with
high temporal and spatial resolution, to be used as a tool in urban air quality
management. The model provides emission data, an important input to dispersion and
photochemical models, health effect analysis, impact studies and Air Quality
Management.</t>
  </si>
  <si>
    <t>VAPIS is a sub-module in the SIM-air family of tools to build an emissions inventory for on-road vehicles. This episode presents a short description and links to emission factor databases available for the user to start building their own emissions inventory</t>
  </si>
  <si>
    <t>Methodologies for estimating
shipping emissions in the
Netherlands</t>
  </si>
  <si>
    <t>summarizes the emission factors and methodologies to
estimate emissions from inland shipping and sea shipping
by the Dutch Pollutant Release &amp; Transfer Register (PRTR)</t>
  </si>
  <si>
    <t>Netherlands Environmental Assessment Agency</t>
  </si>
  <si>
    <t>summarizes the emission factors and methodologies to
estimate emissions from inland shipping and sea shipping
by the Dutch Pollutant Release &amp; Transfer Register (PRTR).
Inland shipping is split in national and international inland
shipping. Emissions from seagoing ships are split in emissions
from seagoing ships on the Dutch continental shelf, seagoing
ships, manoeuvring in and towards Dutch harbours and
emissions from seagoing ships at berth.</t>
  </si>
  <si>
    <t>Concentrates more on PM emissions and applicable for Netherlands condition</t>
  </si>
  <si>
    <t>Methodology for Determining GHG Emission Reductions Through Bicycle
Sharing Projects</t>
  </si>
  <si>
    <t xml:space="preserve">The proposed new methodology is designed for project activities that reduce GHG emissions through the usage of public sharing-based bicycle projects. These projects/systems introduce an attractive, alternate, more efficient (most times zero-emitting) mode of public transportation to displace other, more carbon-intensive modes. </t>
  </si>
  <si>
    <t>CityRyde LLC</t>
  </si>
  <si>
    <t xml:space="preserve">The proposed new methodology is applicable for project activities that reduce GHG emissions
through the usage of public sharing-based bicycle transportation systems; typically found in an
urban setting. </t>
  </si>
  <si>
    <t>Does not include emissions generated during bike distribution</t>
  </si>
  <si>
    <t>MOBILE</t>
  </si>
  <si>
    <t>CTF Guidelines for Calculating GHG Benefits from Clean Technology Fund  Investments in the Transport Sector</t>
  </si>
  <si>
    <t>MOMO</t>
  </si>
  <si>
    <t>or predicting gram per mile emissions of hydrocarbons (HC), carbon monoxide (CO), oxides of nitrogen (NOx), carbon dioxide (CO2), particulate matter (PM) and air toxics from cars, trucks, and motorcycles under various conditions.</t>
  </si>
  <si>
    <t>The first model in 1978 for highway vehicle emission factors.   Previously, all factors were tabulated in "look-up tables" published as part of AP-42 "Compilation of Air Pollutant Emission Factors, Volume II: Mobile Sources."  Modeled exhaust emission rates as functions of age and mileage.</t>
  </si>
  <si>
    <t>MOBILE estimates emissions of both exhaust and evaporative emissions. The output from the model is in the form of emission factors expressed as grams of pollutant per vehicle per hour (g/hr), or per vehicle mile traveled (g/mi). Thus, emission factors from MOBILE can be combined with estimates of total vehicle miles traveled (VMT) to develop highway vehicle emission inventories (in terms of tons per day, per month, per season, per year). The change in emission factors for a given vehicle category over time are a reflection of the impacts of fleet turnover. (Over time, older vehicles built to less stringent emission standards are replaced in the fleet by newer vehicles built in compliance with more stringent standards.)</t>
  </si>
  <si>
    <t>It has been superseded by the Motor Vehicle Emission Simulator (MOVES). It is no longer being updated or maintained by EPA.</t>
  </si>
  <si>
    <t>MOVES (Motor Vehicle Emission Simulator)</t>
  </si>
  <si>
    <t xml:space="preserve">a state-of-the-science emission modeling system that estimates emissions for mobile sources at the national, county, and project level for criteria air pollutants, greenhouse gases, and air toxics. </t>
  </si>
  <si>
    <t xml:space="preserve">MOVES2010 can be used to estimate air pollution emissions (including toxins) from cars, trucks, motorcycles, and buses. It can also be used to estimate the benefits from a range of mobile source control strategies, for more general analyses of national or local emissions trends, and for policy evaluation.MOVES can estimate motor vehicle emissions at various scales: National, County, and Project. MOVES includes
a default database of meteorology, vehicle fleet, vehicle activity, fuel, and emission control
program data for the entire United States. </t>
  </si>
  <si>
    <t>The strengths of MOVES are that it uses a physical emissions rate
estimator (PERE) model to calculate energy consumption for all travel modes, accounting for the
effects of vehicle speed, operating mode, and vehicle type.</t>
  </si>
  <si>
    <t xml:space="preserve"> Large inputs required makes it complex to use for certain types of simple project analyses and if the user wants to replace default values. Moreover, there is currently limited documentation on how to use the tool to generate emission factors for project-level analyses.</t>
  </si>
  <si>
    <t>MOVES2014a User Guide</t>
  </si>
  <si>
    <t>Type of Tool</t>
  </si>
  <si>
    <t>Transport Emission Quantification</t>
  </si>
  <si>
    <t>Multi-sector Quantifier</t>
  </si>
  <si>
    <t>Basic Guidelines on Accounting for Greenhouse Gas Emissions Throughout the Supply Chain</t>
  </si>
  <si>
    <t xml:space="preserve">TREMOD: Transport Emission Model </t>
  </si>
  <si>
    <t>SLOCAT DATABASE ON CLIMATE METHODOLOGIES AND TOOLS IN TRANSPORT (Beta Version - September-2016)</t>
  </si>
  <si>
    <t>Transport &amp; Mobility Leuven, owned by the European Commission</t>
  </si>
  <si>
    <t xml:space="preserve">TREMOD analyses all means of passen-ger transportation (cars, two-wheelers, busses, trains, aircraft) and all means of freight transportation (lorries, light-duty commercial vehicles and trailers, trains, inland navigation vessels, aircraft), until 1993 further differ-entiated into East- and West-Germany, afterwards as reunified Germany. </t>
  </si>
  <si>
    <t>The transport performance of all these vehicles and for road transport also the vehicle mileage is estimated. This mileage of road vehicles is further differentiated by federal motorways, all extra-urban roads as well as urban roads; additionally the annual mean mix of traffic situations on the different road types is estimated. En-ergy use and emissions of nitrogen oxides, sulphur dioxide, hydrocarbons (NMHC, CH4, benzene), carbon monoxide, carbon dioxide, particulate matter and soot can thus be calculated in the respective differentiation. Emissions are presented as direct emissions, i.e. emissions directly emitted by the vehicle, as well as indirect emissions, i.e. emissions from the upstream energy generation and supply chain.</t>
  </si>
  <si>
    <t xml:space="preserve">German Federal Environmental Agency </t>
  </si>
  <si>
    <t xml:space="preserve">The transport emission model “TREMOD” is designed to model the traffic of motor vehicles,
trains, ships and airplanes in Germany between 1960 and 2030. </t>
  </si>
  <si>
    <t>Due to its volume and complexness, TREMOD is not available to the public and it needs huge data. It only includes a "Reference" scenario</t>
  </si>
  <si>
    <t>Energy Consumption
and Emissions
of Transport in Germany
1960-2030</t>
  </si>
  <si>
    <t>TREMOVE is a policy assessment model to study the effects of different transport and environment policies on the emissions of the transport secto</t>
  </si>
  <si>
    <t xml:space="preserve">TREMOVE model </t>
  </si>
  <si>
    <t>dependence on one baseline scenario from the year 2000; modelling of consumer behaviour and elasticities; integration with other models</t>
  </si>
  <si>
    <t xml:space="preserve"> It
is designed to study the effects of different transport and environment policies on the emissions of the
transport sector. The model estimates the transport demand, the modal split, the vehicle fleets, the emissions
of air pollutants and the welfare level under different policy scenarios. All relevant transport modes are modelled, including air transport. Maritime transport is treated in a separate model. [large scope, rather high level of detail; inclusion of rebound effects]</t>
  </si>
  <si>
    <t>Transportation Policy/Strategy Analysis Tool</t>
  </si>
  <si>
    <t xml:space="preserve">SIMULATION OF ALTERNATIVE SCENARIOS FOR THE FURTHER
REDUCTION OF LIGHT DUTY VEHICLE CO2 EMISSIONS IN THE
EUROPEAN UNION : AN APPLICATION OF THE EUROPEAN TREMOVE 2
MODEL </t>
  </si>
  <si>
    <t xml:space="preserve"> International Vehicle Emissions (IVE)</t>
  </si>
  <si>
    <t>The IVE model quantifies emissions using local vehicle technology distributions (over 700 technologies), power-based driving factors, vehicle soak distributions, and meteorological factors.  Using the current data from field surveys, IVE model measures current mobile emissions of criteria, toxic, and global warming pollutants. The model can also be used as a policy tool as it can predict impact of varying technology types, fuel type and quality, levels of inspection and maintenance, driving behaviors, and impacts of different emission reduction strategies.</t>
  </si>
  <si>
    <t>COPERT</t>
  </si>
  <si>
    <t xml:space="preserve">To estimates emissions of all major air pollutants (CO, NOx, VOC, PM, NH3, SO2, heavy metals) produced by different vehicle categories (passenger cars, light commercial vehicles, heavy duty trucks, busses, motorcycles, and mopeds) as well as greenhouse gas emissions (CO2, N2O, CH4). </t>
  </si>
  <si>
    <t>The total emissions are calculated as a product of activity data provided by the user and speed-dependent emission factors calculated by the software. COPERT 4 contains emission factors for more than 240 individual vehicle types</t>
  </si>
  <si>
    <t>Detailed data is required</t>
  </si>
  <si>
    <t xml:space="preserve"> EMISIA S.A. </t>
  </si>
  <si>
    <t>Development and Application of an International Vehicle Emissions Model</t>
  </si>
  <si>
    <t>Detailed data is required &amp; adjusted base emission factors from local studies are strongly recommended to be used in the IVE model.</t>
  </si>
  <si>
    <t xml:space="preserve"> is specifically
designed to have the flexibility needed by developing nations in their efforts to address
mobile source air emissions. IVE functions as a tool to help cities and regions develop
emissions estimates </t>
  </si>
  <si>
    <t>ISSRC</t>
  </si>
  <si>
    <t>provided for the establishment of a results measurement system, with the objective of: (a) Monitoring resource flows, project activities and achievement of results and enabling funding or activities to be adjusted as necessary; (b) Promoting accountability for resource use and achievement of results; and, (c) Documenting, providing feedback on, and disseminating results and lessons learned.</t>
  </si>
  <si>
    <t>Climate Investment Funds</t>
  </si>
  <si>
    <t>Transport investment impacts on emissions arecalculated for with and without investment scenarios. Direct emission reductions are calculated by assessing the changes in transport Activity, and GHG emissions Intensity, attributable to the investments made during the project’s implementation period. The project’s direct effects include all changes attributable to the implementation of the project within this defined boundary.</t>
  </si>
  <si>
    <t>The CTF guidelines need elaborate data and outputs from detailed four step transport models. The accuracy obtained by the guidelines is excellent however; the tool for using the guidelines is not yet available freely to the public. Considering the capacity, cost and data, the CTF guidelines are comparable to CDM approach.</t>
  </si>
  <si>
    <t xml:space="preserve">The Tool for the Rapid Assessment
of Urban Mobility in Cities with Data
Scarcity (TRAM) </t>
  </si>
  <si>
    <t>TRAM is designed to fill that gap by providing
a methodology for data collection that is less
intense and costly than traditional collection
methodologies but provides useful information
at a medium to high level of detail for small
areas and at a low level of detail for the city
as a whole</t>
  </si>
  <si>
    <t>Clean Air Asia/ITDP</t>
  </si>
  <si>
    <t>Nashik Case Study</t>
  </si>
  <si>
    <t>Data collected and analyzed using TRAM tool provides valuable results in the mobility pattern of the pilot city but does not  represent the entire city.</t>
  </si>
  <si>
    <t>The TRAM can be applied incrementally, so that detailed data can be collected in some high-priority areas during the first application of the tool and other lower-priority areas as more funding becomes available later. The TRAM is intended to be a benchmarking tool for urban mobility and includes both a participatory and analytical components, resulting in both statistics and maps that enable local stakeholders to share, enhance and analyze their knowledge of mobility conditions, so that the knowledge gained serves as a basis for interventions</t>
  </si>
  <si>
    <t>Logistics Emission Scan</t>
  </si>
  <si>
    <t>CE Delft/EVO</t>
  </si>
  <si>
    <t>is a calculator that uses a standardized method to calculate the CO₂, NOx, SO₂ and particulate matter emitted through transport, based on data about your specific logistics</t>
  </si>
  <si>
    <t>It enables the user to examine: - The impact of any measures, - The cleanest possible mode, - The influence of a higher loading level on emissions &amp; The impact small changes to business operations can have on emissions</t>
  </si>
  <si>
    <t>It determines predefined mitigation measures impact on the logistics emissions and there is not much of a flexibility in user defined scenarios</t>
  </si>
  <si>
    <t>Simulation and Assignment of Traffic to Urban Road Networks</t>
  </si>
  <si>
    <t>To assess the impact of the predicted demand for road use, the interactive simulation and assignment model SATURN (Simulation and Assignment of Traffic to Urban Road Networks) was developed</t>
  </si>
  <si>
    <t xml:space="preserve"> Institute of Transport Studies, University of Leeds</t>
  </si>
  <si>
    <t>SATURN requires two basic sets of input data: (i) a trip matrix, and (ii) road network data which are difficult to get in developing countries</t>
  </si>
  <si>
    <t>SATURN is most suitable for the analysis of relatively minor network changes such as the introduction of one-way streets, changes to junction controls, bus-only streets, etc. (which can be loosely categorised as “traffic management measures”) and whose evaluation requires a detailed analysis of traffic behaviour at junctions.
However from its starting point as a combined simulation and assignment model,
SATURN has been extended in both directions so that it can function both as a
conventional traffic assignment model and as a pure junction simulation model.
As a “conventional” traffic assignment model (with or without simulation) SATURN can deal with large conurbation, regional or even national models.</t>
  </si>
  <si>
    <t xml:space="preserve">SATURN has two modelling stages: an assignment and a simulation. The two stages are iteratively repeated until convergence (that is, until the flows from
successive assignment stages are sufficiently close). </t>
  </si>
  <si>
    <t>The Mobility Model is divided into 29 regions, and it covers all transport modes and each of the existing and future fuel pathways that power worldwide mobility. It is capable of assessing the impact of new technologies on energy use, greenhouse gas emissions, and vehicle/fuel cost, and also of analysing similar impacts due to modal shifting cross transport modes.</t>
  </si>
  <si>
    <t>to develop technical-economic database spreadsheet and simulation model that enables detailed projections of transport activity, vehicle activity, energy demand, and well-to-wheel GHG and pollutant emissions according to user-defined policy scenarios to 2050</t>
  </si>
  <si>
    <t>IEA</t>
  </si>
  <si>
    <t>IEA model provides country and regional level estimates and provides easy to use model to forecast and backcast impact of policies and technologies. In the current format, the entire Asia region is subcategorized into China, India and other Asia. The cost implications currently are LDV centric. The model cannot be used for city, zonal and project level analysis.</t>
  </si>
  <si>
    <t>With the STREAM  model, emission factors can be customized to specific situations, incorporating user characteristics, fleet vehicle emissions classes or number of plug-in hybrids</t>
  </si>
  <si>
    <t>STREAM Model (passenger Model &amp; Freight Model)</t>
  </si>
  <si>
    <t xml:space="preserve">providing input for numerous projects aimed at reviewing transport emissions or assessing the impact of policy measures to reduce them. </t>
  </si>
  <si>
    <t>CE DELFT</t>
  </si>
  <si>
    <t>List of emission factors developed are more "oriented" towards European context.</t>
  </si>
  <si>
    <t xml:space="preserve"> PNNL </t>
  </si>
  <si>
    <t xml:space="preserve">to develop a dynamic-recursive model with technology-rich representations of the economy, energy sector, land use and water linked to a climate model that can be used to explore climate change mitigation policies including carbon taxes, carbon trading, regulations and accelerated deployment of energy technology. </t>
  </si>
  <si>
    <t xml:space="preserve">Same Non-fuel costs across all regions </t>
  </si>
  <si>
    <t>GCAM - Transport Module (2013)</t>
  </si>
  <si>
    <t>This captures the heterogeneity and flexibility in the transport system to allow the modeling of a broader range of transport policy intruments including subsidies to public transit, government incentives for alternative technology, transportation fuel taxes, and public investments to increase the speed, service frequency/availability, and comfort of public and nonmotorized modes</t>
  </si>
  <si>
    <t>GHGenius model</t>
  </si>
  <si>
    <t xml:space="preserve"> The LEM model is one of the first developed for life cycle emissions analysis and is
the base model for the more recently created GHGenius.</t>
  </si>
  <si>
    <t xml:space="preserve"> a spreadsheet model that calculates the amount of greenhouse gases generated from the time a fuel is extracted or grown to the time that it is converted in a motive energy vehicle to produce power. </t>
  </si>
  <si>
    <t>Developed for Canada conditions</t>
  </si>
  <si>
    <t>Natural Resources Canada</t>
  </si>
  <si>
    <t>Can model more than 200 vehicle fuel combinations</t>
  </si>
  <si>
    <t xml:space="preserve">Vehicle emissions
prediction model </t>
  </si>
  <si>
    <t>NZ Transport Agency</t>
  </si>
  <si>
    <t xml:space="preserve">The Vehicle Emissions Prediction Model (VEPM) has been developed by the NZ Transport Agency and Auckland Council to predict emissions from vehicles in the New Zealand fleet under typical road, traffic and operating conditions. The model provides estimates that are suitable for air quality assessments and regional emissions inventories. </t>
  </si>
  <si>
    <t xml:space="preserve"> is an average speed model which predicts emission factors for the New Zealand fleet under typical road, traffic and operating conditions. VEPM provides tailpipe exhaust emission factors for CO, HC, NOX CO2  and particulates, as well as particulates from brake and tyre wear. VEPM does not currently estimate evaporative or crank case emissions. It needs to be tailored for other regions</t>
  </si>
  <si>
    <t>VEPM calculates a default fleet profile based on the user defined input parameters. The model provides estimates that are suitable for air quality assessments and regional emissions inventories. An important feature of the model is the ability to estimate changes to vehicle emissions in future years (out to 2040).</t>
  </si>
  <si>
    <t>UK - 2050 Energy Calculator</t>
  </si>
  <si>
    <t xml:space="preserve">The 2050 Calculator enables users to experiment with many different ways of meeting the UK’s target to reduce emissions 80% by 2050. </t>
  </si>
  <si>
    <t xml:space="preserve">The Calculator is an open source energy and emissions model. It allows the user to explore all high-level energy and emission pathway options the country, territory or region faces. </t>
  </si>
  <si>
    <t>Department of Energy and Climate Change</t>
  </si>
  <si>
    <t>Fixed assumptions for scenarios</t>
  </si>
  <si>
    <t>Transport</t>
  </si>
  <si>
    <t>Bangladesh 2050 Calculator</t>
  </si>
  <si>
    <t>Cardiff University, Department of Energy and Climate Change, Government of Bangladesh on Energy Research</t>
  </si>
  <si>
    <t xml:space="preserve"> aimed at developing a 2050 energy, food and emissions pathways model that can be used by policy stakeholders to explore and decide on the country’s future considering socio-economic realities of Bangladesh.</t>
  </si>
  <si>
    <t xml:space="preserve"> IESS, 2047</t>
  </si>
  <si>
    <t xml:space="preserve"> to develop energy pathways leading up to the year 2047, comprising of likely energy demand and supply scenarios. The tool has been so developed, that it can create hundreds of scenarios with different combinations of levels/efficiencies of energy demand and supply sectors.</t>
  </si>
  <si>
    <t>NITI Aayog</t>
  </si>
  <si>
    <t xml:space="preserve"> The cost implicaons derived for each pathway are meant to give an indicative cost of the energy related investments required for each pathway, which do not include the Infrastructure costs. It may also be noted that the Tool enables users to subsitute the given data by their own, and build their own pathway</t>
  </si>
  <si>
    <t xml:space="preserve">Japan 2050 Low Carbon Navigator </t>
  </si>
  <si>
    <t>To help policymakers, energy producers and consumers (including the public) understand the energy and emission-related choices</t>
  </si>
  <si>
    <t xml:space="preserve"> Institute for Global Environmental Strategies (IGES) and the National Institute for Environmental Studies (NIES)</t>
  </si>
  <si>
    <t>Fixed assumptions for scenarios and does not segregate Cars, Vans, and Motorcycles</t>
  </si>
  <si>
    <t xml:space="preserve">The South Africa 2050 Calculator
</t>
  </si>
  <si>
    <t>Department of Environmental Affairs</t>
  </si>
  <si>
    <t>an interactive user-friendly tool that allows non-experts to develop their own combination of levels of change in different technologies and sectors of the economy to explore different energy and emission scenarios out to 2050. - See more at: http://www.erc.uct.ac.za/groups/eecc/current/eecc-calculator#sthash.pJiKye8h.dpuf</t>
  </si>
  <si>
    <t xml:space="preserve">The Calculator is an interactive user-friendly tool that allows non-experts to develop their own combination of levels of change in different technologies and
sectors of the economy to explore different energy and emissions scenarios out to 2050 </t>
  </si>
  <si>
    <t>The Global Calculator 2050</t>
  </si>
  <si>
    <t>Global Calculator -Completely open source - the underlying model (built in Excel) and documentation are published, Relatively simple, engineering-based models designed for scenario testing, User friendly web-based interface means that non-experts can use them, Shows the full range of potential ambition across sectors using a level 1-4 approach, Involves external experts in the build of the tool, Models are published as public "calls for evidence" on their data and approach.</t>
  </si>
  <si>
    <t>The model splits the world into 3 basic geographic categories: three types of urban area (automobile cities, transit cities and booming cities), two types of rural area (developed and developing) &amp; two types of international travel area (slow and fast growth).</t>
  </si>
  <si>
    <t xml:space="preserve">a tool which not only visualizes this alarming path, but also its more sustainable alternatives. </t>
  </si>
  <si>
    <t>Transport Emission Inventory</t>
  </si>
  <si>
    <t xml:space="preserve"> Primary Function</t>
  </si>
  <si>
    <t>Multi-sector Assessment</t>
  </si>
  <si>
    <t>Developing Org/Host</t>
  </si>
  <si>
    <t>Scope of action</t>
  </si>
  <si>
    <t>Total Tools/Methodologies</t>
  </si>
  <si>
    <t>&lt;=1990</t>
  </si>
  <si>
    <t>Government</t>
  </si>
  <si>
    <t>NGO/University</t>
  </si>
  <si>
    <t>Avoid</t>
  </si>
  <si>
    <t>Shift</t>
  </si>
  <si>
    <t>Improve</t>
  </si>
  <si>
    <t>Tools and Methodologies</t>
  </si>
  <si>
    <t>NDC (Mitigation Strategies)</t>
  </si>
  <si>
    <t>Description of why this methodology or toolkit was developed</t>
  </si>
  <si>
    <t>These methodologies and tools are designed to estimate the travel and emissions impacts of specific types of transportation strategies, based on inputs about the transportation programs or strategies (e.g., type of strategy, other parameters of specific strategies).</t>
  </si>
  <si>
    <t>These methodologies and tools focus solely on transportation sources, and are designed to develop emission factors or emission estimates for gases emitted during vehicle use</t>
  </si>
  <si>
    <t>These methodologies and tools are designed to develop GHG inventories or projections for all economic sectors, including transportation</t>
  </si>
  <si>
    <t>These methodologies and tools extrapolate future emissions</t>
  </si>
  <si>
    <t>These methodologies and tools define a desirable future and then identify policies and measures that will connect the desirable future to the present</t>
  </si>
  <si>
    <t>After adding your comments, please send the revised document to nikola.medimorec@slocatpartnership.org</t>
  </si>
  <si>
    <t>Methodologies for estimating shipping emissions in the Netherlands</t>
  </si>
  <si>
    <t xml:space="preserve">Methods for
calculating the
emissions of
transport in the
Netherlands </t>
  </si>
  <si>
    <t>A Guide to the Methodology of Estimating Transport Emissions Inventories and the Associated Social Cost</t>
  </si>
  <si>
    <t xml:space="preserve">Guidelines for Measurement, Reporting and Verification of GHG Emission Reductions in JBIC GREEN Operation </t>
  </si>
  <si>
    <t xml:space="preserve">WSDOT Guidance - Project-Level Greenhouse
Gas Evaluations under NEPA and SEPA
</t>
  </si>
  <si>
    <t>Benchmarking and Energy Savings 
Tool for Low Carbon Cities</t>
  </si>
  <si>
    <t>China 2050 Demand Resources Energy Analysis Model (DREAM)</t>
  </si>
  <si>
    <t>FEPIT</t>
  </si>
  <si>
    <t xml:space="preserve">Transport DataBank Model  </t>
  </si>
  <si>
    <t>BetterFleet</t>
  </si>
  <si>
    <t>Quantification of the Effect of ITS on CO2 Emissions from Road Transportation</t>
  </si>
  <si>
    <t>Life Cycle Analysis for Transport Modes</t>
  </si>
  <si>
    <t>London Carbon Footprint Study</t>
  </si>
  <si>
    <t xml:space="preserve">Methodology for Estimating Carbon Footprint of Road Projects </t>
  </si>
  <si>
    <t>Methodology for Carpooling</t>
  </si>
  <si>
    <t>Fuel Switch from Gasoline to Ethanol in Flex-Fuel Vehicle Fleets, v1.0</t>
  </si>
  <si>
    <t>Transport Energy Efficiency from Lightweight Pallets</t>
  </si>
  <si>
    <t>STATE INVENTORY PROJECTION TOOL</t>
  </si>
  <si>
    <t>To help states develop greenhouse gas (GHG) emissions inventories and was developed to lessen the time it takes to develop an inventory (collecting data, identifying emission factors, etc.)</t>
  </si>
  <si>
    <t>ICF Consulting</t>
  </si>
  <si>
    <t xml:space="preserve">Tool is very easy to use and can develop comprehensive GHG
inventory projections for CO2,
CH4, and N2O with little user
experience. All calculations are
automated.
• Tool can retrieve results directly
from SIT.
• If state-specific data are not
available, the SIPT can calculate
emissions using default data
derived from national estimates. </t>
  </si>
  <si>
    <t xml:space="preserve">Projections based on historical data and
emission estimates. Projection
methodology is generally based on linear trends; tool is not capable of predicting impacts of future policy changes on
projected emissions.
• Does not output CO2 by vehicle type, only fuel type.
• Tool not publicly available on the web. Must contact EPA. </t>
  </si>
  <si>
    <t xml:space="preserve">The State Inventory Tool consists of 11 estimation modules applying a top-down approach to calculate GHG emissions, and one module to synthesize estimates across all modules. The SIT gives users the option of applying their own state-specific data or using default data pre-loaded for each state. </t>
  </si>
  <si>
    <t>http://onlinepubs.trb.org/onlinepubs/archive/NotesDocs/25-25(17)_FR.pdf</t>
  </si>
  <si>
    <t>Methodology for Determining GHG Emission Reductions Through Bicycle Sharing Projects</t>
  </si>
  <si>
    <t>Lifecycle emissions model</t>
  </si>
  <si>
    <t>University of California, Davis (Mark Delucchi)</t>
  </si>
  <si>
    <t>estimates energy use, criteria pollutant emissions, and CO
-equivalent greenhouse-gas emissions from a variety of
transportation and energy lifecycles. It includes a wide range of modes of passenger
and freight transport, electricity generation, heating, and more. Provides estimates and projections of emissions of all GHGs for any year 1970 to
2050 for the full life-cycle of
transportation, including fuels (from
feedstock production through fuel
production through end use), materials associated with vehicle manufacture, vehicles (including vehicle assembly, operation and maintenance), and infrastructure construction</t>
  </si>
  <si>
    <t xml:space="preserve">Proprietary model and is not publicly
available.
• Emissions factor estimation is akin to
a highly simplified version of EPA’s
MOBILE model, and does not
account for as many factors.
• Does not include vehicle disposal in
the lifecycle estimates. </t>
  </si>
  <si>
    <t>To aid the development of strategies to reduce emissions of urban air pollutants and
greenhouse gasses.</t>
  </si>
  <si>
    <t xml:space="preserve">A LIFECYCLE EMISSIONS MODEL(LEM): LIFECYCLE
EMISSIONS FROM TRANSPORTATION FUELS, MOTOR
VEHICLES, TRANSPORTATION MODES, ELECTRICITY
USE, HEATING AND COOKING FUELS, AND MATERIALS </t>
  </si>
  <si>
    <t xml:space="preserve">International Local
Government GHG Emissions
Analysis Protocol (IEAP)
</t>
  </si>
  <si>
    <t>ICLEI</t>
  </si>
  <si>
    <t>GREET</t>
  </si>
  <si>
    <t>Backcasting</t>
  </si>
  <si>
    <t>ITS Deployment Analysis System (IDAS)</t>
  </si>
  <si>
    <t>NATIONAL ENERGY MODELING SYSTEM</t>
  </si>
  <si>
    <t>VISION Model</t>
  </si>
  <si>
    <t>TIMES Integrated Assessment Model</t>
  </si>
  <si>
    <t xml:space="preserve">System for the Analysis of Global Energy
Markets
(SAGE) </t>
  </si>
  <si>
    <t>GHG MITIGATION
POTENTIALS AND COSTS
IN THE TRANSPORT SECTOR
OF ANNEX I COUNTRIES</t>
  </si>
  <si>
    <t>MESSAGE (Model for Energy Supply Strategy Alternatives and their General Environmental Impact)</t>
  </si>
  <si>
    <t>Carbon Audit Toolkit for
Small and Medium Enterprises
in Hong Kong</t>
  </si>
  <si>
    <t>Developing a
Framework for a Toolkit
for Carbon Footprint
that Integrates Transit
(CFIT)</t>
  </si>
  <si>
    <t>To report annually in the National Inventory
Report</t>
  </si>
  <si>
    <t>PBL Netherlands Environmental Assessment Agency</t>
  </si>
  <si>
    <t>Compares top-down and bottom-up emissions</t>
  </si>
  <si>
    <t>Only for emission inventory for the base year</t>
  </si>
  <si>
    <t>framework for transport emissions inventory and social cost
evaluation.</t>
  </si>
  <si>
    <t>introduces a simple, macro-level methodology framework for transport emissions inventory and social cost evaluation</t>
  </si>
  <si>
    <t>High uncertainties and not localised</t>
  </si>
  <si>
    <t xml:space="preserve">Japan Bank for International Cooperation </t>
  </si>
  <si>
    <t xml:space="preserve"> measurement, reporting and verification of the GHG emission reductions in the projects in order to assess eligibility of the projects for financing</t>
  </si>
  <si>
    <t>Simple calculations for project impact</t>
  </si>
  <si>
    <t>low accuracy and overlooks several significant factors</t>
  </si>
  <si>
    <t>To providse standard analytical process and template for addressing greenhouse gas (GHG) emissions in environmental documentation</t>
  </si>
  <si>
    <t>Washington State Department of Transportation</t>
  </si>
  <si>
    <t xml:space="preserve"> quantitative analysis of operational, construction, and
maintenance GHG emissions </t>
  </si>
  <si>
    <t>Only broad steps are suggested. No specific details mentioned</t>
  </si>
  <si>
    <t>tool does provide the indicator and benchmarking information for a city to track their performance. It provides a useful summary of recommended policies</t>
  </si>
  <si>
    <t>Fixed assumptions for policies and built for China and not localised for other countries/regions</t>
  </si>
  <si>
    <t xml:space="preserve">a dynamic  decision-making tool, designed to assist local policy makers and urban planners in prioritizing strategies for energy and carbon saving at the city level in China </t>
  </si>
  <si>
    <t>Lawrence Berkeley National Laboratory</t>
  </si>
  <si>
    <t>China Energy Group at Lawrence Berkeley National Laboratory, LEAP software platform developed by Stockholm Environmental Institute.</t>
  </si>
  <si>
    <t>to characterize past and future Chinese energy consumption, evaluate the energy and emissions impact of specific policies in the buildings, industrial, transportation, and power sector, analyze the environmental impacts of CO2 and SO2 co-controls, and perform policy and technical efficiency scenario analysis.</t>
  </si>
  <si>
    <t>- Technology-oriented macro tool which requires detailed data and localised for China only</t>
  </si>
  <si>
    <t>Fuel Economy Policies Implementation Tool (FEPIT) allows countries to analyse potential outcomes of different policy options based on the characteristics of their vehicle fleets in a range of different scenarios.  It also aims to support countries as they seek to promote fuel economy policies.</t>
  </si>
  <si>
    <t>https://www.iea.org/media/topics/transport/FEPITMethodologyReport.PDF</t>
  </si>
  <si>
    <t>FEPIT estimates the effect of the application of one or more fuel economy policies, taking into
account of their selection and characterization made by users, as well as information regarding
the current policy and market environments (such as the level of vehicle registration tax or the
level of fuel duties).</t>
  </si>
  <si>
    <t xml:space="preserve">Defaults needs to be improved andit only provides average tank-to-wheel CO2 emissions per km of newly registered vehicles. </t>
  </si>
  <si>
    <t>The Transport DataBank Model estimates, at a country level, the total transport demand activity, mode shares, road vehicle stock, fuel use, and emissions for years from 2000 to 2050, given the historic and exogenously-projected socio-economic data, historic transport data, and transport policy instruments.</t>
  </si>
  <si>
    <t xml:space="preserve">The model can be used to assess the effects of transport policies, based on the comparison of an alternative (or policy) scenario with a benchmark scenario. </t>
  </si>
  <si>
    <t>BetterFleet is an information portal designed to give a broad indication of the range of a vessel’s operational efficiency. Elements of BetterFleet, including the scales, map, and histogram, use satellite AIS data processed with a specialized computer model to calculate grams per ton-mile of CO2 emitted for any individual vessel.</t>
  </si>
  <si>
    <t xml:space="preserve">BetterFleet is in beta phase. </t>
  </si>
  <si>
    <t xml:space="preserve"> understanding
the operational efficiency of individual vessels in the context of the larger fleet
and where opportunities may be for improvement. </t>
  </si>
  <si>
    <t>Carbon War Room, exactEarth, and University Maritime Advisory Service (UMAS)</t>
  </si>
  <si>
    <t>Impacts of ICT/ITS measures on traffic are simulated through
traffic specific models which are expensive and needs comprehensive data</t>
  </si>
  <si>
    <t>a number of ITS systems including Variable Speed Limit (VSL), Green Navigation (GN), Urban
Traffic Control (UTC), Ecodriving and Adaptive Cruise Control Systems (ACC) impact can be measured</t>
  </si>
  <si>
    <t>Developing a comprehensive methodology to assess the impacts of road transport ICT measures on CO2  by taking into account the real-world driving and traffic behaviour in urban agglomerations.</t>
  </si>
  <si>
    <t>Led by Aristotle University of Thessaloniki</t>
  </si>
  <si>
    <t>common methodology for assessing the impact of ITS on the energy efficiency and CO2 emissions of transport with a view to international standardisation</t>
  </si>
  <si>
    <t>EC-METI Task Force</t>
  </si>
  <si>
    <t xml:space="preserve">The following six categories were considered by the European Task Force:
o Traffic Management and Control Systems
o Demand and Access Management Systems
o Navigation and Travel Information Systems
o Driver Behaviour Change and Eco-driving
o Logistics and Fleet Management Systems
o Safety systems </t>
  </si>
  <si>
    <t>TERI</t>
  </si>
  <si>
    <t>Establish a robust LCA methodology to compare different modes of transport on the basis of their life cycle impacts in terms of energy consumption and CO2 emissions</t>
  </si>
  <si>
    <t>LCA methodology can estimate the life cycle energy consumption and CO2 emission values for five selected modes of transport</t>
  </si>
  <si>
    <t>Co-benefits are not included</t>
  </si>
  <si>
    <t>Proposes a series of 15
accounting principles for accounting emissions from Olympics</t>
  </si>
  <si>
    <t>Does not consider several parameters</t>
  </si>
  <si>
    <t>The London Organising Committee of the Olympic Games and Paralympic Games Ltd</t>
  </si>
  <si>
    <t>carbon footprint methodology and reference footprint
for the London 2012 Olympic Games and Paralympic Games</t>
  </si>
  <si>
    <t>To calculate carbon footprint of road infrastructure construction</t>
  </si>
  <si>
    <t>Considers construction, operation and maintenance emissions</t>
  </si>
  <si>
    <t>Does not consider several parameters including comprehensive evaluation of operation emissions</t>
  </si>
  <si>
    <t>VCS</t>
  </si>
  <si>
    <t xml:space="preserve"> procedures to estimate the avoided greenhouse gas (GHG)
emissions from using carpools and vanpools for commuting to and from work as facilitated by the
use of a carpool management application</t>
  </si>
  <si>
    <t>Baseline emissions are quantified based upon the single-occupancy vehicular trips that would
have taken place in the absence of the carpool. Project emissions are quantified by estimating
the fuel consumption of eligible carpool trips</t>
  </si>
  <si>
    <t>Additionality, Data and Monitoring</t>
  </si>
  <si>
    <t xml:space="preserve"> project activities that aim at complete substitution of gasoline or gasoline blends by ethanol in commercial fleets of flex-fuel vehicles</t>
  </si>
  <si>
    <t>GHG Methodology for Efficiency
Improvements HDVs and Mobile
Machinery</t>
  </si>
  <si>
    <t xml:space="preserve">Methodology works only when 95% of the fuel consumed per fleet and per year under the project activity is ethanol. . Projects must demonstrate credible historical fuel consumption data for the commercial fleets. </t>
  </si>
  <si>
    <t>Provides comprehensive methodology for commercial fleet fossil
fuel substitution</t>
  </si>
  <si>
    <t>Grütter Consulting</t>
  </si>
  <si>
    <t>The methodology is for project activities which improve the efficiency of trucks and/or mobile
machinery equipment e.g. bulldozers, road-building machines etc. M</t>
  </si>
  <si>
    <t>Needs Historical detailed data from past one year</t>
  </si>
  <si>
    <t>The methodology takes components from the approved CDM methodology ACM0016 “Baseline
Methodology for Mass Rapid Transit Projects”. Emission reductions are baseline minus project emissions which technically correspond to the
difference of baseline and project emissions per unit of activity multiplied with the project activity
level. This reflects in a conservative manner the efficiency gains due to the project.</t>
  </si>
  <si>
    <t>This methodology applies to project activities that reduce GHG emissions from the transportation of
freight on truck fleets by reducing the weight of pallets transported, hence reducing fuel consumption</t>
  </si>
  <si>
    <t>This methodology outlines procedures to estimate the avoided net greenhouse gas (GHG) emissions resulting from project activities involving the use of pallets that are lighter in weight than their conventional alternatives for freight transport</t>
  </si>
  <si>
    <t>Does not consider co-benefits</t>
  </si>
  <si>
    <t>methodology is designed for project activities that reduce GHG emissions
through the usage of public sharing-based bicycle projects</t>
  </si>
  <si>
    <t>methodology is designed for project activities that reduce GHG emissions through the usage of public sharing-based bicycle projects</t>
  </si>
  <si>
    <t>The only leakage source is accounted for via the “detour” survey control question. Therefore, to ensure that emission reductions are conservative bicycle users are asked if they made a significant detour from their original origin (aka OO) to get to the check-out bike share station location . Other leakage emissions such as construction, bike redistribution are not considered.</t>
  </si>
  <si>
    <t>to provide an easily implemented set of guidelines to assist local governments in quantifying the greenhouse gas emissions from both their internal operations and from the whole communities within their geopolitical boundaries</t>
  </si>
  <si>
    <t xml:space="preserve">The development and implementation of this Local Government GHG Emissions Analysis Protocol
follows principles consistent with those used in the finance sector, to ensure accurate accounting and
reporting. </t>
  </si>
  <si>
    <t>Needs Top-down fuel consumption and do not disaggregate emissions among different modes (bottom-up)</t>
  </si>
  <si>
    <t>Argonne National Laboratory</t>
  </si>
  <si>
    <t xml:space="preserve">It fully evaluates energy and emission impacts of advanced and new transportation fuels, the fuel cycle from well to wheel and the vehicle cycle through material recovery and vehicle disposal </t>
  </si>
  <si>
    <t>Easy to use and fully graphical toolbox to perform life cycle analysis simulations of alternative transportation fuels and vehicle technologies. GREET includes more than 100 fuel production pathways and more than 70 vehicle/fuel systems.</t>
  </si>
  <si>
    <t>Does not consider co-benefits and needs large volume of data</t>
  </si>
  <si>
    <t>used in planning for Intelligent Transportation System (ITS) deployments</t>
  </si>
  <si>
    <t>The ITS Deployment Analysis System (IDAS) is an ITS sketch planning analysis tool that can be used to estimate the impacts, benefits and costs resulting from the deployment of ITS components. IDAS operates as a post-processor to the travel demand forecasting models employed by the planning community. That is, IDAS utilizes the modal split and traffic assignment results from the traditional planning model to estimate changes in modal, route, and temporal decisions of travelers resulting from ITS technologies.</t>
  </si>
  <si>
    <t>it is a tool to analyze alternatives rather than optimize ITS operations.</t>
  </si>
  <si>
    <t>Cambridge Systematics</t>
  </si>
  <si>
    <t>too difficult or rigid to use</t>
  </si>
  <si>
    <t xml:space="preserve">to project the energy, economic, environmental, and security impacts on the United States of alternative energy policies and different assumptions about energy markets. </t>
  </si>
  <si>
    <t>Energy Information Administration</t>
  </si>
  <si>
    <t xml:space="preserve">NEMS projects the production, imports, conversion, consumption, and prices of energy, subject to assumptions on macroeconomic and financial factors, world energy markets, resource availability and costs, behavioral and technological choice criteria, cost and performance characteristics of energy technologies, and demographics. </t>
  </si>
  <si>
    <t>https://www.eia.gov/reports/index.cfm#/KNEMS Documentation</t>
  </si>
  <si>
    <t xml:space="preserve"> to provide estimates of the potential energy use, oil use and carbon emission impacts of advanced light- and heavy-duty vehicle technologies and alternative fuels through the year 2050. </t>
  </si>
  <si>
    <t xml:space="preserve"> provide estimates of the potential energy use, oil use, and carbon emission impacts to 2100 of advanced light- and heavy-duty highway vehicle technologies and alternative fuels</t>
  </si>
  <si>
    <t>Defaults are US specific.  Only technology based solutions can be evaluated</t>
  </si>
  <si>
    <t>https://anl.app.box.com/s/1d14ylnk6ywxc3g7k3qz8qjocts2lx8x</t>
  </si>
  <si>
    <t xml:space="preserve">To build truly global energy scenarios that can provide for the characteristics of the different regions that make up the global scene. </t>
  </si>
  <si>
    <t>TIMES is a model generator for local, national or multi-regional energy systems, which provides a technology rich basis for estimating energy dynamics over a long-term, multiple period time horizon. It is usually applied to the analysis
of the entire energy sector, but may also applied to study in detail single sectors (e.g., the electricity and district heat sector).</t>
  </si>
  <si>
    <t>MARKAL</t>
  </si>
  <si>
    <t>https://link.springer.com/article/10.1007/s10287-007-0046-z</t>
  </si>
  <si>
    <t>The structure of TIMES is ultimately defined by variables and equations determined from the comprehensive data input provided by the user (qualitative, quantitative) which may not be available for several regions.  It is constrained by the quality and character of the assumptions and data that underlie the model.</t>
  </si>
  <si>
    <t>Energy Technology Systems
Analysis Programme (ETSAP)</t>
  </si>
  <si>
    <t>technology rich bottom–up cost optimisation model.</t>
  </si>
  <si>
    <t>Integrates hydrogen production, delivery and vehicle components for cost-benefit analysis and policy analysis and determines a market equilibrium solution.</t>
  </si>
  <si>
    <t>MARKAL is a linear optimization national economic model. The model incorporates learning curves and scale economies for cost analysis, and identifies major barriers to the market penetration of alternative vehicle
technologies and fuels.</t>
  </si>
  <si>
    <t xml:space="preserve">MARKAL has fixed length time periods.  It is constrained by the quality and character of the assumptions and data that underlie the model.The commercial software costs US$3000 – US$5,000 (€2,150 – €3,775) for an educational license and US$20,000 (€15,103) for a commercial license </t>
  </si>
  <si>
    <t>is used in 70 countries by 250 institutions</t>
  </si>
  <si>
    <t>https://energy.gov/sites/prod/files/2014/06/f16/fcto_sa_factsheet_markal.pdf</t>
  </si>
  <si>
    <t>Requires significant insights on  parameter assumptions, technology characteristics, projections of energy
service demands,</t>
  </si>
  <si>
    <t xml:space="preserve"> SAGE run configures the energy system of a set of regions over a certain
time horizon in such a way as to minimize the net total cost (or equivalently maximize the
net total surplus) of the system, while satisfying a number of constraints</t>
  </si>
  <si>
    <t xml:space="preserve"> IIASA</t>
  </si>
  <si>
    <t>To develop a dynamic linear program for the comparison of new and existing supply technologies for the primary, secondary and end-use conversion and distribution of energy to satisfy each of the different components of a given energy demand.</t>
  </si>
  <si>
    <t>MESSAGE is an instrument designed to compare different energy supply and end-use technologies and to explore the consequences of pursuing a wide range of possible energy supply strategies under various assumptions concerning: the availability of primary energy supply; future energy conversion technologies; different levels of energy demand and end-use patterns; environmental control; and conservation of energy.</t>
  </si>
  <si>
    <t>http://pure.iiasa.ac.at/1177/1/WP-79-006.pdf</t>
  </si>
  <si>
    <t>MESSAGE has previously been used to develop global energy transition pathways together with the World Energy Council and GHG emission scenarios for the Intergovernmental Panel on Climate Change</t>
  </si>
  <si>
    <t>To develop cost-effective emission control strategies that simultaneously tackle local air quality and greenhouse gases so as to maximize benefits at all scales.</t>
  </si>
  <si>
    <t xml:space="preserve">GAINS is now implemented for the whole world, distinguishing 165 regions including 48 European countries and 46 provinces/states in China and India. </t>
  </si>
  <si>
    <t xml:space="preserve">GAINS provides an authoritative framework for  assessing strategies that reduce emissions of multiple air pollutants and greenhouse gases at least costs, and minimize their negative effects on human health, ecosystems and climate change. </t>
  </si>
  <si>
    <t>Does not evaluate impact of behavioural change</t>
  </si>
  <si>
    <t>The University of Hong Kong (HKU)
City University of Hong Kong (CityU)
Friends of the Earth (HK)
Hong Kong General Chamber of Commerce (HKGCC)
Hong Kong Environmental Industry Association (HKEIA)
Energy Saving Concern Alliance</t>
  </si>
  <si>
    <t xml:space="preserve"> guidelines specially designed for small and medium enterprises (SMEs) to
assess their carbon footprints due to products manufactured and services provided.</t>
  </si>
  <si>
    <t xml:space="preserve">Simple calculations </t>
  </si>
  <si>
    <t>Only a sketch guideline</t>
  </si>
  <si>
    <t>University of South Florida</t>
  </si>
  <si>
    <t xml:space="preserve">to evaluate five transportation planning processes used in Florida to determine how greenhouse gas (GHG) emissions considerations can be incorporated into the processes. </t>
  </si>
  <si>
    <t>Just broad level guidelines. Lack specific details on boundary, leakages, duration etc.</t>
  </si>
  <si>
    <t>Simple framework</t>
  </si>
  <si>
    <t>TEEMP Commute</t>
  </si>
  <si>
    <t>TEEMP Eco-driving</t>
  </si>
  <si>
    <t>TEEMP PAYD</t>
  </si>
  <si>
    <t>TEEMP Pricing</t>
  </si>
  <si>
    <t>-Provides rapid assessment of commuter strategies</t>
  </si>
  <si>
    <t>-Provides rapid assessment of eco-driving measure</t>
  </si>
  <si>
    <t>-Provides rapid assessment of Pay As You Drive (or Pay As You Go) Insurance</t>
  </si>
  <si>
    <t>-Provides rapid assessment of pricing</t>
  </si>
  <si>
    <t>AMS-III.S. Introduction of low-emission vehicles/technologies
to commercial vehicle fleets</t>
  </si>
  <si>
    <t>AMS-III.U. Cable Cars for Mass Rapid Transit System (MRTS)</t>
  </si>
  <si>
    <t>for project activities introducing low-greenhouse gas emitting
vehicles for commercial passenger (including public transportation), material and freight
transport</t>
  </si>
  <si>
    <t>Measures are limited to those that result in emission reductions of less than or equal to
60 kt CO2 equivalent annually.</t>
  </si>
  <si>
    <t>Introduction and operation of new less-greenhouse-gas-emitting vehicles (e.g. CNG,
LPG, electric or hybrid) for commercial passengers and freight transport, operating
on routes with comparable conditions. Retrofitting of existing vehicles is also applicable.</t>
  </si>
  <si>
    <t xml:space="preserve">Methodology for  cable cars substituting traditional road based transport trips. </t>
  </si>
  <si>
    <t xml:space="preserve">The methodology is applicable to project activities that reduce emissions through the
construction and operation of cable cars. </t>
  </si>
  <si>
    <t>The analysis of possible baseline scenario alternatives shall demonstrate
that a continuation of the current public transport system is the most plausible
baseline scenario.</t>
  </si>
  <si>
    <t>Quantifying Transit’s Impact on
GHG Emissions and Energy Use—
The Land Use Component</t>
  </si>
  <si>
    <t xml:space="preserve"> examines the complex interrelationships between transit
and land use patterns to better understand their contribution to compact development and
the resulting greenhouse gas (GHG) reduction benefits</t>
  </si>
  <si>
    <t xml:space="preserve"> to quantify the transportation-related GHG emissions and energy use
related to land use changes that can be attributed to transit</t>
  </si>
  <si>
    <t xml:space="preserve">ICF International, University of Utah,Nelson\Nygaard Consulting Associates </t>
  </si>
  <si>
    <t xml:space="preserve">Does not consider cobenefits. Provides analysis for only one year </t>
  </si>
  <si>
    <t>GHG Emissions Calculation Methodology and GHG
Audit</t>
  </si>
  <si>
    <t>International Sustainability &amp; Carbon Certification</t>
  </si>
  <si>
    <t>to explain the options of stating greenhouse gas (GHG) emissions along the supply chain and to provide the methodology, rules and guidelines for calculating and verifying GHG emissions and emission reductions.</t>
  </si>
  <si>
    <t xml:space="preserve">calculation and verification
of GHG emissions along the supply chain. This includes all relevant emissions from biomass
production, conversion processes, and transport and distribution. 
</t>
  </si>
  <si>
    <t>Transport is a small component and defaults need improvement</t>
  </si>
  <si>
    <t>A</t>
  </si>
  <si>
    <t>S</t>
  </si>
  <si>
    <t>I</t>
  </si>
  <si>
    <t>F</t>
  </si>
  <si>
    <t xml:space="preserve"> a low-cost method to estimate the impact of travel efficiency strategies</t>
  </si>
  <si>
    <t>Comprehensive urban transport programes</t>
  </si>
  <si>
    <t>Alternative fuels incentives</t>
  </si>
  <si>
    <t>Mitigation action type</t>
  </si>
  <si>
    <t>Freight transport infrastructure investments to shift mode</t>
  </si>
  <si>
    <t>Intra-urban mass rapid transit investments</t>
  </si>
  <si>
    <t>Vehicle efficiency improvement programmes</t>
  </si>
  <si>
    <t>Inter-urban rail infrastructure</t>
  </si>
  <si>
    <t>National fuel economy standards</t>
  </si>
  <si>
    <t xml:space="preserve">Pricing policies </t>
  </si>
  <si>
    <t>METHODOLOGIES FOR ASSESSING THE IMPACT OF ITS APPLICATIONS
ON CO2 EMISSIONS</t>
  </si>
  <si>
    <t xml:space="preserve">ntegrated set of regional models that provides a technology-rich basis for estimating regional energy supply and demand. </t>
  </si>
  <si>
    <t xml:space="preserve">The transport emission model “TREMOD” is designed to model the traffic of motor vehicles, trains, ships and airplanes in Germany between 1960 and 2030. </t>
  </si>
  <si>
    <t xml:space="preserve"> </t>
  </si>
  <si>
    <t>Regional or local projects and programs of investment aimed at shifting travel to public transit modes</t>
  </si>
  <si>
    <t>Regional or local programmes of planning/investment/policy to reduce motorized VKT (activity or mode change)</t>
  </si>
  <si>
    <t>National/regional level economic/regulatory tools to affect intensity/fuel type of road transit and freight modes</t>
  </si>
  <si>
    <t>National or regional economic or regulatory policies to affect fuel type for road transport modes</t>
  </si>
  <si>
    <t>National or regional investments aimed at mode shifting passenger and/or freight trips to rail</t>
  </si>
  <si>
    <t>National or regional investment projects or programmes to shift freight movement from road to rail/water</t>
  </si>
  <si>
    <t>National regulations to reduce carbon intensity of passenger and/or freight vehicles</t>
  </si>
  <si>
    <t>National, regional or local, economic/regulatory/fiscal policy affecting cost to change activity, mode, carbon intensity of road transport</t>
  </si>
  <si>
    <t>Name of the Methodology/tool</t>
  </si>
  <si>
    <t>Name of the organization which developed this methodology (or alternately the funder or the predominant user)</t>
  </si>
  <si>
    <t>Indicates if the methodology is designed or proposed to evaluate impact of policies</t>
  </si>
  <si>
    <t>Indicates if the methodology is designed or proposed for a project</t>
  </si>
  <si>
    <t>Includes methodologies and tools which include freight related modes</t>
  </si>
  <si>
    <t>Includes methodologies and tools which include passenger related modes</t>
  </si>
  <si>
    <t>Includes methodologies and tools which include non motorised transport modes</t>
  </si>
  <si>
    <t>Includes methodologies and tools which include motorised two wheelers</t>
  </si>
  <si>
    <t>Includes methodologies and tools which include LDV's/Cars</t>
  </si>
  <si>
    <t>Includes methodologies and tools which include Intermediate Public Transport such as Taxi's and three wheelers</t>
  </si>
  <si>
    <t>Includes methodologies and tools which include buses</t>
  </si>
  <si>
    <t>Includes freight related methodologies and tools which include light commercial vehicles and trucks</t>
  </si>
  <si>
    <t>Includes passenger and freight related methodologies and tools which include road related modes</t>
  </si>
  <si>
    <t>Includes passenger and freight related methodologies and tools which include railways</t>
  </si>
  <si>
    <t>Includes passenger and freight related methodologies and tools which include aviation</t>
  </si>
  <si>
    <t>Includes passenger and freight related methodologies and tools which include waterways</t>
  </si>
  <si>
    <t>Includes methodologies and tools related to pipelines</t>
  </si>
  <si>
    <t>Indicates if the methodology or tool is designed to evaluate emissions from infrastructure</t>
  </si>
  <si>
    <t>Indicates if the methodology or tool is designed to evaluate  emission impact of implementing a program</t>
  </si>
  <si>
    <t>Indicates if the methodology is designed or proposed to carry out fleet level assessment</t>
  </si>
  <si>
    <t>Indicates if the methodology is designed or proposed to quantify intermodal freight assessment</t>
  </si>
  <si>
    <t>Indicates if the methodology is designed or proposed to carry out organisation level assessment</t>
  </si>
  <si>
    <t>Indicates if the methodology or tool is designed to evaluate emissions from a corridor</t>
  </si>
  <si>
    <t>Indicates if the methodology or tool is designed to evaluate inter-city emissions</t>
  </si>
  <si>
    <t>Indicates if the methodology or tool is designed to evaluate urban transport emissions</t>
  </si>
  <si>
    <t>Indicates if the methodology or tool is designed to evaluate regional transport emissions</t>
  </si>
  <si>
    <t>Indicates if the methodology or tool is designed to evaluate national transport emissions</t>
  </si>
  <si>
    <t>Indicates if the methodology or tool is designed to evaluate impact of capacity building programs</t>
  </si>
  <si>
    <t>Indicates if the methodology or tool is designed for Official Reporting</t>
  </si>
  <si>
    <t>Indicates if the methodology or tool is designed to evaluate impact of transport activity changes</t>
  </si>
  <si>
    <t>Indicates if the methodology or tool is designed to evaluate modal structure changes</t>
  </si>
  <si>
    <t>Indicates if the methodology or tool is designed to evaluate impact of fuel efficiency improvements</t>
  </si>
  <si>
    <t>Indicates if the methodology or tool is designed to evaluate impact of shift from fossil fuel to alternative fuels</t>
  </si>
  <si>
    <t>Indicates if the methodology quantifies carbon emissions</t>
  </si>
  <si>
    <t>Indicates if the methodology quantifies particulate matter emissions</t>
  </si>
  <si>
    <t>Indicates if the methodology quantifies nitrogen dioxide or nitric oxide</t>
  </si>
  <si>
    <t>Indicates if the methodology quantifies short-lived climate pollutants (SLCPs) especially methane and black carbon</t>
  </si>
  <si>
    <t>Indicates if the methodology quantifies travel time savings in hours or in economic terms</t>
  </si>
  <si>
    <t>Indicates if methodology quantifies fuel savings</t>
  </si>
  <si>
    <t>Indicates if road accidents or traffic fatalities are quantified</t>
  </si>
  <si>
    <t xml:space="preserve">Indicates if any tool or computer program or any calculation option is provided free of charge </t>
  </si>
  <si>
    <t>Indicates main strength of using this methodology</t>
  </si>
  <si>
    <t>Indicates any comment on general comment especially any new value addition or barrier or any innovative feature of this methodology</t>
  </si>
  <si>
    <t>Provides details of any project case study or review available</t>
  </si>
  <si>
    <t>Notes any additional data sources</t>
  </si>
  <si>
    <t>Indicates main limitations of using this methodology</t>
  </si>
  <si>
    <t>Annex 8: EXISTING QUANTITATIVE EMISSION ASSESSMENT TOOLS SUPPORTING LOW CARBON TRANSPORT INTERVENTIONS</t>
  </si>
  <si>
    <t xml:space="preserve">An assessment on 150 tools and methodologies was conducted and the results show that there is a wide range of tools covering different transport subsectors and both passenger and freight methodologies.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</si>
</sst>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quot;$&quot;#,##0.00"/>
    <numFmt numFmtId="166" formatCode="yyyy/m/d;@"/>
  </numFmts>
  <fonts count="40">
    <font>
      <sz val="11"/>
      <color theme="1"/>
      <name val="Calibri"/>
      <family val="2"/>
      <scheme val="minor"/>
    </font>
    <font>
      <u/>
      <sz val="11"/>
      <color theme="10"/>
      <name val="Calibri"/>
      <family val="2"/>
      <scheme val="minor"/>
    </font>
    <font>
      <u/>
      <sz val="11"/>
      <color theme="11"/>
      <name val="Calibri"/>
      <family val="2"/>
      <scheme val="minor"/>
    </font>
    <font>
      <sz val="9"/>
      <color indexed="81"/>
      <name val="Tahoma"/>
      <family val="2"/>
    </font>
    <font>
      <b/>
      <sz val="9"/>
      <color indexed="81"/>
      <name val="Tahoma"/>
      <family val="2"/>
    </font>
    <font>
      <sz val="10"/>
      <color theme="1"/>
      <name val="Arial"/>
      <family val="2"/>
    </font>
    <font>
      <sz val="10"/>
      <color rgb="FF000000"/>
      <name val="Arial"/>
      <family val="2"/>
    </font>
    <font>
      <b/>
      <sz val="10"/>
      <color theme="1"/>
      <name val="Arial"/>
      <family val="2"/>
    </font>
    <font>
      <u/>
      <sz val="11"/>
      <color theme="10"/>
      <name val="Calibri"/>
      <family val="2"/>
    </font>
    <font>
      <sz val="9"/>
      <color indexed="81"/>
      <name val="Calibri"/>
      <family val="2"/>
    </font>
    <font>
      <b/>
      <sz val="9"/>
      <color indexed="81"/>
      <name val="Calibri"/>
      <family val="2"/>
    </font>
    <font>
      <sz val="11"/>
      <color theme="1"/>
      <name val="Calibri"/>
      <family val="2"/>
      <scheme val="minor"/>
    </font>
    <font>
      <sz val="11"/>
      <color theme="1"/>
      <name val="Symbol"/>
      <family val="1"/>
      <charset val="2"/>
    </font>
    <font>
      <b/>
      <sz val="12"/>
      <color theme="1"/>
      <name val="Calibri"/>
      <family val="2"/>
      <scheme val="minor"/>
    </font>
    <font>
      <u/>
      <sz val="11"/>
      <color rgb="FF0000FF"/>
      <name val="Arial"/>
      <family val="2"/>
    </font>
    <font>
      <b/>
      <u/>
      <sz val="11"/>
      <color rgb="FF0000FF"/>
      <name val="Arial"/>
      <family val="2"/>
    </font>
    <font>
      <b/>
      <sz val="14"/>
      <color theme="3"/>
      <name val="Arial Narrow"/>
      <family val="2"/>
    </font>
    <font>
      <b/>
      <u/>
      <sz val="14"/>
      <color theme="3"/>
      <name val="Arial Narrow"/>
      <family val="2"/>
    </font>
    <font>
      <sz val="14"/>
      <color theme="3" tint="-0.499984740745262"/>
      <name val="Arial Narrow"/>
      <family val="2"/>
    </font>
    <font>
      <b/>
      <sz val="14"/>
      <color theme="3" tint="-0.499984740745262"/>
      <name val="Arial Narrow"/>
      <family val="2"/>
    </font>
    <font>
      <b/>
      <u/>
      <sz val="14"/>
      <color theme="3" tint="-0.499984740745262"/>
      <name val="Arial Narrow"/>
      <family val="2"/>
    </font>
    <font>
      <u/>
      <sz val="14"/>
      <color theme="3" tint="-0.499984740745262"/>
      <name val="Arial Narrow"/>
      <family val="2"/>
    </font>
    <font>
      <u/>
      <sz val="11"/>
      <color theme="3" tint="-0.499984740745262"/>
      <name val="Calibri"/>
      <family val="2"/>
    </font>
    <font>
      <u/>
      <sz val="14"/>
      <color theme="3" tint="-0.499984740745262"/>
      <name val="Calibri"/>
      <family val="2"/>
    </font>
    <font>
      <sz val="10"/>
      <color theme="3" tint="-0.499984740745262"/>
      <name val="Arial"/>
      <family val="2"/>
    </font>
    <font>
      <sz val="14"/>
      <color rgb="FFFF0000"/>
      <name val="Arial Narrow"/>
      <family val="2"/>
    </font>
    <font>
      <b/>
      <u/>
      <sz val="14"/>
      <color theme="3"/>
      <name val="Calibri"/>
      <family val="2"/>
    </font>
    <font>
      <u/>
      <sz val="14"/>
      <color theme="1"/>
      <name val="Arial Narrow"/>
      <family val="2"/>
    </font>
    <font>
      <sz val="10"/>
      <name val="Arial"/>
      <family val="2"/>
    </font>
    <font>
      <sz val="14"/>
      <name val="Arial Narrow"/>
      <family val="2"/>
    </font>
    <font>
      <u/>
      <sz val="11"/>
      <name val="Calibri"/>
      <family val="2"/>
    </font>
    <font>
      <sz val="14"/>
      <color theme="0"/>
      <name val="Arial Narrow"/>
      <family val="2"/>
    </font>
    <font>
      <b/>
      <sz val="14"/>
      <color theme="0"/>
      <name val="Arial Narrow"/>
      <family val="2"/>
    </font>
    <font>
      <b/>
      <u/>
      <sz val="14"/>
      <color theme="0"/>
      <name val="Arial Narrow"/>
      <family val="2"/>
    </font>
    <font>
      <u/>
      <sz val="14"/>
      <color theme="0"/>
      <name val="Arial Narrow"/>
      <family val="2"/>
    </font>
    <font>
      <b/>
      <sz val="20"/>
      <color theme="0"/>
      <name val="Arial Narrow"/>
      <family val="2"/>
    </font>
    <font>
      <b/>
      <u/>
      <sz val="13"/>
      <color theme="3"/>
      <name val="Arial Narrow"/>
      <family val="2"/>
    </font>
    <font>
      <b/>
      <sz val="13"/>
      <color theme="3"/>
      <name val="Arial Narrow"/>
      <family val="2"/>
    </font>
    <font>
      <b/>
      <sz val="11"/>
      <color rgb="FF000000"/>
      <name val="Calibri"/>
      <family val="2"/>
      <scheme val="minor"/>
    </font>
    <font>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style="medium">
        <color auto="1"/>
      </right>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right/>
      <top style="thin">
        <color auto="1"/>
      </top>
      <bottom style="thin">
        <color auto="1"/>
      </bottom>
      <diagonal/>
    </border>
    <border>
      <left style="medium">
        <color auto="1"/>
      </left>
      <right/>
      <top style="thin">
        <color auto="1"/>
      </top>
      <bottom/>
      <diagonal/>
    </border>
    <border>
      <left/>
      <right style="medium">
        <color auto="1"/>
      </right>
      <top style="medium">
        <color auto="1"/>
      </top>
      <bottom/>
      <diagonal/>
    </border>
    <border>
      <left/>
      <right style="medium">
        <color auto="1"/>
      </right>
      <top/>
      <bottom style="medium">
        <color auto="1"/>
      </bottom>
      <diagonal/>
    </border>
  </borders>
  <cellStyleXfs count="10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alignment vertical="top"/>
      <protection locked="0"/>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4" fontId="11" fillId="0" borderId="0" applyFont="0" applyFill="0" applyBorder="0" applyAlignment="0" applyProtection="0"/>
    <xf numFmtId="0" fontId="11" fillId="0" borderId="0"/>
  </cellStyleXfs>
  <cellXfs count="179">
    <xf numFmtId="0" fontId="0" fillId="0" borderId="0" xfId="0"/>
    <xf numFmtId="0" fontId="5" fillId="2" borderId="0" xfId="0" applyFont="1" applyFill="1" applyAlignment="1">
      <alignment vertical="center"/>
    </xf>
    <xf numFmtId="0" fontId="5" fillId="2" borderId="1" xfId="0" applyFont="1" applyFill="1" applyBorder="1" applyAlignment="1">
      <alignment vertical="center"/>
    </xf>
    <xf numFmtId="0" fontId="7" fillId="2" borderId="1" xfId="0" applyFont="1" applyFill="1" applyBorder="1" applyAlignment="1">
      <alignment horizontal="left" vertical="center"/>
    </xf>
    <xf numFmtId="0" fontId="12" fillId="0" borderId="0" xfId="0" applyFont="1" applyAlignment="1">
      <alignment horizontal="left" vertical="center" indent="4"/>
    </xf>
    <xf numFmtId="0" fontId="13" fillId="0" borderId="0" xfId="0" applyFont="1"/>
    <xf numFmtId="0" fontId="14" fillId="0" borderId="0" xfId="0" applyFont="1" applyFill="1"/>
    <xf numFmtId="0" fontId="14" fillId="0" borderId="0" xfId="0" applyFont="1"/>
    <xf numFmtId="0" fontId="14" fillId="0" borderId="0" xfId="0" applyFont="1" applyAlignment="1">
      <alignment horizontal="center" wrapText="1"/>
    </xf>
    <xf numFmtId="4" fontId="14" fillId="0" borderId="0" xfId="104" applyNumberFormat="1" applyFont="1" applyAlignment="1">
      <alignment horizontal="center"/>
    </xf>
    <xf numFmtId="166" fontId="14" fillId="0" borderId="0" xfId="0" applyNumberFormat="1" applyFont="1" applyAlignment="1">
      <alignment horizontal="center"/>
    </xf>
    <xf numFmtId="0" fontId="14" fillId="0" borderId="0" xfId="0" applyFont="1" applyAlignment="1">
      <alignment horizontal="center"/>
    </xf>
    <xf numFmtId="0" fontId="14" fillId="0" borderId="0" xfId="0" applyFont="1" applyFill="1" applyAlignment="1">
      <alignment horizontal="center" wrapText="1"/>
    </xf>
    <xf numFmtId="0" fontId="14" fillId="0" borderId="0" xfId="0" applyFont="1" applyAlignment="1">
      <alignment horizontal="left"/>
    </xf>
    <xf numFmtId="0" fontId="15" fillId="0" borderId="0" xfId="0" applyFont="1" applyAlignment="1">
      <alignment horizontal="left"/>
    </xf>
    <xf numFmtId="0" fontId="8" fillId="2" borderId="1" xfId="91" applyFill="1" applyBorder="1" applyAlignment="1" applyProtection="1">
      <alignment horizontal="center" vertical="center" wrapText="1"/>
    </xf>
    <xf numFmtId="0" fontId="16" fillId="2" borderId="0" xfId="0" applyFont="1" applyFill="1" applyAlignment="1">
      <alignment horizontal="center" vertical="center" wrapText="1"/>
    </xf>
    <xf numFmtId="0" fontId="17" fillId="2" borderId="0" xfId="91" applyFont="1" applyFill="1" applyAlignment="1" applyProtection="1">
      <alignment horizontal="center" vertical="center" wrapText="1"/>
    </xf>
    <xf numFmtId="0" fontId="17" fillId="2" borderId="0" xfId="91" applyFont="1" applyFill="1" applyBorder="1" applyAlignment="1" applyProtection="1">
      <alignment horizontal="center" vertical="center" wrapText="1"/>
    </xf>
    <xf numFmtId="0" fontId="17" fillId="2" borderId="1" xfId="91" applyFont="1" applyFill="1" applyBorder="1" applyAlignment="1" applyProtection="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49" fontId="8" fillId="2" borderId="0" xfId="91" applyNumberFormat="1" applyFill="1" applyBorder="1" applyAlignment="1" applyProtection="1">
      <alignment horizontal="center" vertical="center" wrapText="1"/>
    </xf>
    <xf numFmtId="0" fontId="16" fillId="2" borderId="1"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0" xfId="0" applyFont="1" applyFill="1" applyAlignment="1">
      <alignment horizontal="center" vertical="center"/>
    </xf>
    <xf numFmtId="0" fontId="18" fillId="2" borderId="0" xfId="0" applyFont="1" applyFill="1" applyBorder="1" applyAlignment="1" applyProtection="1">
      <alignment horizontal="center" vertical="center" wrapText="1"/>
      <protection locked="0"/>
    </xf>
    <xf numFmtId="0" fontId="18" fillId="2" borderId="5" xfId="0" applyFont="1" applyFill="1" applyBorder="1" applyAlignment="1">
      <alignment horizontal="center" vertical="center" wrapText="1"/>
    </xf>
    <xf numFmtId="0" fontId="21" fillId="2" borderId="0" xfId="91" applyFont="1" applyFill="1" applyAlignment="1" applyProtection="1">
      <alignment horizontal="center" vertical="center"/>
    </xf>
    <xf numFmtId="0" fontId="18" fillId="2" borderId="6" xfId="0" applyFont="1" applyFill="1" applyBorder="1" applyAlignment="1">
      <alignment horizontal="center" vertical="center" wrapText="1"/>
    </xf>
    <xf numFmtId="49" fontId="18" fillId="2" borderId="0" xfId="0" applyNumberFormat="1" applyFont="1" applyFill="1" applyBorder="1" applyAlignment="1">
      <alignment horizontal="center" vertical="center" wrapText="1"/>
    </xf>
    <xf numFmtId="49" fontId="18" fillId="2" borderId="0" xfId="0" applyNumberFormat="1" applyFont="1" applyFill="1" applyBorder="1" applyAlignment="1" applyProtection="1">
      <alignment horizontal="center" vertical="center" wrapText="1"/>
      <protection locked="0"/>
    </xf>
    <xf numFmtId="0" fontId="18" fillId="2" borderId="0" xfId="0" applyFont="1" applyFill="1" applyBorder="1" applyAlignment="1">
      <alignment horizontal="center" vertical="center"/>
    </xf>
    <xf numFmtId="0" fontId="21" fillId="2" borderId="0" xfId="91" applyFont="1" applyFill="1" applyBorder="1" applyAlignment="1" applyProtection="1">
      <alignment horizontal="center" vertical="center"/>
    </xf>
    <xf numFmtId="0" fontId="20" fillId="2" borderId="0" xfId="0" applyFont="1" applyFill="1" applyBorder="1" applyAlignment="1" applyProtection="1">
      <alignment horizontal="center" vertical="center" wrapText="1"/>
      <protection locked="0"/>
    </xf>
    <xf numFmtId="0" fontId="20" fillId="2" borderId="0" xfId="0" applyFont="1" applyFill="1" applyBorder="1" applyAlignment="1">
      <alignment horizontal="center" vertical="center" wrapText="1"/>
    </xf>
    <xf numFmtId="165" fontId="19" fillId="2" borderId="1" xfId="0" applyNumberFormat="1" applyFont="1" applyFill="1" applyBorder="1" applyAlignment="1">
      <alignment horizontal="center" vertical="center" textRotation="90" wrapText="1"/>
    </xf>
    <xf numFmtId="165" fontId="19" fillId="2" borderId="0" xfId="0" applyNumberFormat="1" applyFont="1" applyFill="1" applyBorder="1" applyAlignment="1">
      <alignment horizontal="center" vertical="center" textRotation="90" wrapText="1"/>
    </xf>
    <xf numFmtId="165" fontId="19" fillId="2" borderId="0" xfId="0" applyNumberFormat="1" applyFont="1" applyFill="1" applyBorder="1" applyAlignment="1" applyProtection="1">
      <alignment horizontal="center" vertical="center" textRotation="90" wrapText="1"/>
      <protection locked="0"/>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49" fontId="18" fillId="2" borderId="1" xfId="0" applyNumberFormat="1" applyFont="1" applyFill="1" applyBorder="1" applyAlignment="1">
      <alignment horizontal="left" vertical="center" wrapText="1"/>
    </xf>
    <xf numFmtId="49" fontId="18" fillId="2" borderId="1" xfId="0" quotePrefix="1" applyNumberFormat="1" applyFont="1" applyFill="1" applyBorder="1" applyAlignment="1">
      <alignment horizontal="left" vertical="center" wrapText="1"/>
    </xf>
    <xf numFmtId="49" fontId="18" fillId="2" borderId="1" xfId="0" quotePrefix="1" applyNumberFormat="1" applyFont="1" applyFill="1" applyBorder="1" applyAlignment="1">
      <alignment horizontal="center" vertical="center" wrapText="1"/>
    </xf>
    <xf numFmtId="49" fontId="21" fillId="2" borderId="1" xfId="91" applyNumberFormat="1" applyFont="1" applyFill="1" applyBorder="1" applyAlignment="1" applyProtection="1">
      <alignment horizontal="center" vertical="center" wrapText="1"/>
    </xf>
    <xf numFmtId="49" fontId="18" fillId="2" borderId="7" xfId="0" applyNumberFormat="1" applyFont="1" applyFill="1" applyBorder="1" applyAlignment="1" applyProtection="1">
      <alignment horizontal="center" vertical="center" wrapText="1"/>
      <protection locked="0"/>
    </xf>
    <xf numFmtId="49" fontId="18" fillId="2" borderId="1" xfId="0" applyNumberFormat="1" applyFont="1" applyFill="1" applyBorder="1" applyAlignment="1">
      <alignment horizontal="center" vertical="center" wrapText="1"/>
    </xf>
    <xf numFmtId="0" fontId="22" fillId="2" borderId="1" xfId="91" applyFont="1" applyFill="1" applyBorder="1" applyAlignment="1" applyProtection="1">
      <alignment horizontal="center" vertical="center" wrapText="1"/>
    </xf>
    <xf numFmtId="0" fontId="18" fillId="2" borderId="1" xfId="0" applyNumberFormat="1" applyFont="1" applyFill="1" applyBorder="1" applyAlignment="1">
      <alignment horizontal="center" vertical="center" wrapText="1"/>
    </xf>
    <xf numFmtId="49" fontId="18" fillId="2" borderId="1" xfId="0" applyNumberFormat="1" applyFont="1" applyFill="1" applyBorder="1" applyAlignment="1">
      <alignment horizontal="center" vertical="center" textRotation="90" wrapText="1"/>
    </xf>
    <xf numFmtId="0" fontId="21" fillId="2" borderId="1" xfId="91" applyFont="1" applyFill="1" applyBorder="1" applyAlignment="1" applyProtection="1">
      <alignment horizontal="center" vertical="center"/>
    </xf>
    <xf numFmtId="0" fontId="21" fillId="2" borderId="1" xfId="91" applyFont="1" applyFill="1" applyBorder="1" applyAlignment="1" applyProtection="1">
      <alignment horizontal="center" vertical="center" wrapText="1"/>
    </xf>
    <xf numFmtId="0" fontId="18" fillId="3" borderId="1" xfId="0" applyFont="1" applyFill="1" applyBorder="1" applyAlignment="1">
      <alignment horizontal="center" vertical="center" wrapText="1"/>
    </xf>
    <xf numFmtId="0" fontId="18" fillId="3" borderId="1" xfId="0" applyFont="1" applyFill="1" applyBorder="1" applyAlignment="1">
      <alignment horizontal="center" vertical="center"/>
    </xf>
    <xf numFmtId="49" fontId="18" fillId="3" borderId="1" xfId="0" applyNumberFormat="1" applyFont="1" applyFill="1" applyBorder="1" applyAlignment="1">
      <alignment horizontal="center" vertical="center" wrapText="1"/>
    </xf>
    <xf numFmtId="49" fontId="21" fillId="3" borderId="1" xfId="91" applyNumberFormat="1" applyFont="1" applyFill="1" applyBorder="1" applyAlignment="1" applyProtection="1">
      <alignment horizontal="center" vertical="center" wrapText="1"/>
    </xf>
    <xf numFmtId="49" fontId="18" fillId="3" borderId="7" xfId="0" applyNumberFormat="1" applyFont="1" applyFill="1" applyBorder="1" applyAlignment="1" applyProtection="1">
      <alignment horizontal="center" vertical="center" wrapText="1"/>
      <protection locked="0"/>
    </xf>
    <xf numFmtId="0" fontId="18" fillId="3" borderId="0" xfId="0" applyFont="1" applyFill="1" applyBorder="1" applyAlignment="1" applyProtection="1">
      <alignment horizontal="center" vertical="center" wrapText="1"/>
      <protection locked="0"/>
    </xf>
    <xf numFmtId="0" fontId="18" fillId="3" borderId="0" xfId="0" applyFont="1" applyFill="1" applyBorder="1" applyAlignment="1">
      <alignment horizontal="center" vertical="center" wrapText="1"/>
    </xf>
    <xf numFmtId="49" fontId="23" fillId="2" borderId="1" xfId="91" applyNumberFormat="1"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wrapText="1"/>
      <protection locked="0"/>
    </xf>
    <xf numFmtId="0" fontId="18" fillId="2" borderId="10"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4" xfId="0" applyFont="1" applyFill="1" applyBorder="1" applyAlignment="1">
      <alignment horizontal="center" vertical="center"/>
    </xf>
    <xf numFmtId="49" fontId="22" fillId="2" borderId="1" xfId="91" applyNumberFormat="1" applyFont="1" applyFill="1" applyBorder="1" applyAlignment="1" applyProtection="1">
      <alignment horizontal="center" vertical="center" wrapText="1"/>
    </xf>
    <xf numFmtId="49" fontId="22" fillId="2" borderId="0" xfId="91" applyNumberFormat="1" applyFont="1" applyFill="1" applyBorder="1" applyAlignment="1" applyProtection="1">
      <alignment horizontal="center" vertical="center" wrapText="1"/>
    </xf>
    <xf numFmtId="0" fontId="18" fillId="2" borderId="9" xfId="0" applyFont="1" applyFill="1" applyBorder="1" applyAlignment="1">
      <alignment horizontal="center" vertical="center" wrapText="1"/>
    </xf>
    <xf numFmtId="0" fontId="18" fillId="2" borderId="9" xfId="0" applyFont="1" applyFill="1" applyBorder="1" applyAlignment="1">
      <alignment horizontal="center" vertical="center"/>
    </xf>
    <xf numFmtId="49" fontId="18" fillId="2" borderId="9" xfId="0" applyNumberFormat="1" applyFont="1" applyFill="1" applyBorder="1" applyAlignment="1">
      <alignment horizontal="center" vertical="center" wrapText="1"/>
    </xf>
    <xf numFmtId="49" fontId="18" fillId="2" borderId="5" xfId="0" applyNumberFormat="1" applyFont="1" applyFill="1" applyBorder="1" applyAlignment="1">
      <alignment horizontal="center" vertical="center" wrapText="1"/>
    </xf>
    <xf numFmtId="49" fontId="18" fillId="2" borderId="8" xfId="0" applyNumberFormat="1" applyFont="1" applyFill="1" applyBorder="1" applyAlignment="1">
      <alignment horizontal="center" vertical="center" wrapText="1"/>
    </xf>
    <xf numFmtId="49" fontId="18" fillId="2" borderId="6" xfId="0" applyNumberFormat="1" applyFont="1" applyFill="1" applyBorder="1" applyAlignment="1">
      <alignment horizontal="center" vertical="center" wrapText="1"/>
    </xf>
    <xf numFmtId="49" fontId="18" fillId="2" borderId="6" xfId="0" applyNumberFormat="1" applyFont="1" applyFill="1" applyBorder="1" applyAlignment="1" applyProtection="1">
      <alignment horizontal="center" vertical="center" wrapText="1"/>
      <protection locked="0"/>
    </xf>
    <xf numFmtId="49" fontId="8" fillId="2" borderId="1" xfId="91" applyNumberFormat="1" applyFill="1" applyBorder="1" applyAlignment="1" applyProtection="1">
      <alignment horizontal="center" vertical="center" wrapText="1"/>
    </xf>
    <xf numFmtId="0" fontId="25" fillId="2" borderId="1" xfId="0" applyFont="1" applyFill="1" applyBorder="1" applyAlignment="1">
      <alignment horizontal="center" vertical="center" wrapText="1"/>
    </xf>
    <xf numFmtId="0" fontId="17" fillId="3" borderId="1" xfId="91" applyFont="1" applyFill="1" applyBorder="1" applyAlignment="1" applyProtection="1">
      <alignment horizontal="center" vertical="center" wrapText="1"/>
    </xf>
    <xf numFmtId="0" fontId="17" fillId="2" borderId="9" xfId="91" applyFont="1" applyFill="1" applyBorder="1" applyAlignment="1" applyProtection="1">
      <alignment horizontal="center" vertical="center" wrapText="1"/>
    </xf>
    <xf numFmtId="0" fontId="26" fillId="2" borderId="1" xfId="91" applyFont="1" applyFill="1" applyBorder="1" applyAlignment="1" applyProtection="1">
      <alignment horizontal="center" vertical="center" wrapText="1"/>
    </xf>
    <xf numFmtId="165" fontId="19" fillId="4" borderId="1" xfId="0" applyNumberFormat="1" applyFont="1" applyFill="1" applyBorder="1" applyAlignment="1">
      <alignment horizontal="center" vertical="center" textRotation="90" wrapText="1"/>
    </xf>
    <xf numFmtId="165" fontId="19" fillId="4" borderId="0" xfId="0" applyNumberFormat="1" applyFont="1" applyFill="1" applyBorder="1" applyAlignment="1">
      <alignment horizontal="center" vertical="center" textRotation="90" wrapText="1"/>
    </xf>
    <xf numFmtId="49" fontId="18"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2" borderId="0" xfId="0" applyFont="1" applyFill="1" applyAlignment="1">
      <alignment horizontal="right" vertical="center"/>
    </xf>
    <xf numFmtId="0" fontId="5" fillId="2" borderId="1" xfId="0" applyFont="1" applyFill="1" applyBorder="1" applyAlignment="1">
      <alignment vertical="center" wrapText="1"/>
    </xf>
    <xf numFmtId="0" fontId="5" fillId="2" borderId="0" xfId="0" applyFont="1" applyFill="1" applyAlignment="1">
      <alignment horizontal="center" vertical="center"/>
    </xf>
    <xf numFmtId="0" fontId="28" fillId="2" borderId="1" xfId="0" applyFont="1" applyFill="1" applyBorder="1" applyAlignment="1">
      <alignment horizontal="center" vertical="center"/>
    </xf>
    <xf numFmtId="0" fontId="28" fillId="2" borderId="1" xfId="0" applyFont="1" applyFill="1" applyBorder="1" applyAlignment="1">
      <alignment vertical="center"/>
    </xf>
    <xf numFmtId="0" fontId="8" fillId="2" borderId="0" xfId="91" applyFill="1" applyBorder="1" applyAlignment="1" applyProtection="1">
      <alignment horizontal="center" vertical="center" wrapText="1"/>
    </xf>
    <xf numFmtId="0" fontId="16"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30" fillId="2" borderId="1" xfId="91" applyFont="1" applyFill="1" applyBorder="1" applyAlignment="1" applyProtection="1">
      <alignment horizontal="center" vertical="center" wrapText="1"/>
    </xf>
    <xf numFmtId="49" fontId="29" fillId="2" borderId="1" xfId="0" applyNumberFormat="1" applyFont="1" applyFill="1" applyBorder="1" applyAlignment="1">
      <alignment horizontal="center" vertical="center" wrapText="1"/>
    </xf>
    <xf numFmtId="0" fontId="29" fillId="2" borderId="0" xfId="0" applyFont="1" applyFill="1" applyBorder="1" applyAlignment="1" applyProtection="1">
      <alignment horizontal="center" vertical="center" wrapText="1"/>
      <protection locked="0"/>
    </xf>
    <xf numFmtId="0" fontId="29" fillId="2" borderId="0" xfId="0" applyFont="1" applyFill="1" applyBorder="1" applyAlignment="1">
      <alignment horizontal="center" vertical="center" wrapText="1"/>
    </xf>
    <xf numFmtId="0" fontId="8" fillId="2" borderId="2" xfId="91" applyFill="1" applyBorder="1" applyAlignment="1" applyProtection="1">
      <alignment horizontal="center" vertical="center" wrapText="1"/>
    </xf>
    <xf numFmtId="49" fontId="18" fillId="2" borderId="2" xfId="0" applyNumberFormat="1" applyFont="1" applyFill="1" applyBorder="1" applyAlignment="1">
      <alignment horizontal="center" vertical="center" wrapText="1"/>
    </xf>
    <xf numFmtId="0" fontId="27" fillId="2" borderId="0" xfId="0" applyFont="1" applyFill="1"/>
    <xf numFmtId="0" fontId="8" fillId="2" borderId="1" xfId="91" applyFill="1" applyBorder="1" applyAlignment="1" applyProtection="1"/>
    <xf numFmtId="0" fontId="31" fillId="2" borderId="0" xfId="0" applyFont="1" applyFill="1" applyBorder="1" applyAlignment="1">
      <alignment horizontal="center" vertical="center"/>
    </xf>
    <xf numFmtId="0" fontId="31" fillId="2" borderId="0" xfId="0" applyFont="1" applyFill="1" applyBorder="1" applyAlignment="1" applyProtection="1">
      <alignment horizontal="center" vertical="center" wrapText="1"/>
      <protection locked="0"/>
    </xf>
    <xf numFmtId="0" fontId="33" fillId="2" borderId="0" xfId="91" applyFont="1" applyFill="1" applyBorder="1" applyAlignment="1" applyProtection="1">
      <alignment horizontal="center" vertical="center" wrapText="1"/>
    </xf>
    <xf numFmtId="0" fontId="34" fillId="2" borderId="0" xfId="91" applyFont="1" applyFill="1" applyBorder="1" applyAlignment="1" applyProtection="1">
      <alignment horizontal="center" vertical="center"/>
    </xf>
    <xf numFmtId="0" fontId="33" fillId="2" borderId="0" xfId="0" applyFont="1" applyFill="1" applyBorder="1" applyAlignment="1" applyProtection="1">
      <alignment horizontal="center" vertical="center" wrapText="1"/>
      <protection locked="0"/>
    </xf>
    <xf numFmtId="165" fontId="32" fillId="2" borderId="0" xfId="0" applyNumberFormat="1" applyFont="1" applyFill="1" applyBorder="1" applyAlignment="1">
      <alignment horizontal="center" vertical="center" textRotation="90" wrapText="1"/>
    </xf>
    <xf numFmtId="165" fontId="32" fillId="2" borderId="0" xfId="0" applyNumberFormat="1" applyFont="1" applyFill="1" applyBorder="1" applyAlignment="1" applyProtection="1">
      <alignment horizontal="center" vertical="center" textRotation="90" wrapText="1"/>
      <protection locked="0"/>
    </xf>
    <xf numFmtId="0" fontId="35" fillId="2" borderId="0" xfId="0" applyFont="1" applyFill="1" applyBorder="1" applyAlignment="1">
      <alignment horizontal="center" vertical="center" wrapText="1"/>
    </xf>
    <xf numFmtId="9" fontId="31" fillId="2" borderId="0" xfId="0" applyNumberFormat="1" applyFont="1" applyFill="1" applyBorder="1" applyAlignment="1">
      <alignment horizontal="center" vertical="center" wrapText="1"/>
    </xf>
    <xf numFmtId="9" fontId="31" fillId="2" borderId="0" xfId="0" applyNumberFormat="1" applyFont="1" applyFill="1" applyBorder="1" applyAlignment="1" applyProtection="1">
      <alignment horizontal="center" vertical="center" wrapText="1"/>
      <protection locked="0"/>
    </xf>
    <xf numFmtId="49" fontId="21" fillId="2" borderId="0" xfId="91" applyNumberFormat="1" applyFont="1" applyFill="1" applyBorder="1" applyAlignment="1" applyProtection="1">
      <alignment horizontal="center" vertical="center" wrapText="1"/>
    </xf>
    <xf numFmtId="49" fontId="29" fillId="2" borderId="1" xfId="0" applyNumberFormat="1" applyFont="1" applyFill="1" applyBorder="1" applyAlignment="1" applyProtection="1">
      <alignment horizontal="center" vertical="center" wrapText="1"/>
      <protection locked="0"/>
    </xf>
    <xf numFmtId="0" fontId="31" fillId="2" borderId="0"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18" fillId="2" borderId="0" xfId="0" applyFont="1" applyFill="1" applyAlignment="1">
      <alignment horizontal="center" vertical="center" wrapText="1"/>
    </xf>
    <xf numFmtId="9" fontId="31" fillId="2" borderId="0" xfId="0" applyNumberFormat="1" applyFont="1" applyFill="1" applyBorder="1" applyAlignment="1">
      <alignment horizontal="center" vertical="center"/>
    </xf>
    <xf numFmtId="0" fontId="36" fillId="2" borderId="0" xfId="0" applyFont="1" applyFill="1" applyBorder="1" applyAlignment="1" applyProtection="1">
      <alignment horizontal="center" vertical="center" wrapText="1"/>
      <protection locked="0"/>
    </xf>
    <xf numFmtId="0" fontId="36" fillId="2" borderId="0" xfId="0" applyFont="1" applyFill="1" applyBorder="1" applyAlignment="1">
      <alignment horizontal="center" vertical="center" wrapText="1"/>
    </xf>
    <xf numFmtId="0" fontId="36" fillId="2" borderId="1" xfId="0" applyFont="1" applyFill="1" applyBorder="1" applyAlignment="1">
      <alignment horizontal="center" vertical="center" wrapText="1"/>
    </xf>
    <xf numFmtId="165" fontId="37" fillId="2" borderId="1" xfId="0" applyNumberFormat="1" applyFont="1" applyFill="1" applyBorder="1" applyAlignment="1">
      <alignment horizontal="center" vertical="center" textRotation="90" wrapText="1"/>
    </xf>
    <xf numFmtId="165" fontId="37" fillId="2" borderId="0" xfId="0" applyNumberFormat="1" applyFont="1" applyFill="1" applyBorder="1" applyAlignment="1" applyProtection="1">
      <alignment horizontal="center" vertical="center" textRotation="90" wrapText="1"/>
      <protection locked="0"/>
    </xf>
    <xf numFmtId="165" fontId="37" fillId="2" borderId="0" xfId="0" applyNumberFormat="1" applyFont="1" applyFill="1" applyBorder="1" applyAlignment="1">
      <alignment horizontal="center" vertical="center" textRotation="90" wrapText="1"/>
    </xf>
    <xf numFmtId="0" fontId="6" fillId="2" borderId="1" xfId="0" applyFont="1" applyFill="1" applyBorder="1" applyAlignment="1">
      <alignment horizontal="center" vertical="center"/>
    </xf>
    <xf numFmtId="0" fontId="8" fillId="0" borderId="0" xfId="91" applyAlignment="1" applyProtection="1"/>
    <xf numFmtId="0" fontId="20"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9"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4" xfId="0" applyFont="1" applyFill="1" applyBorder="1" applyAlignment="1">
      <alignment horizontal="center" vertical="center" wrapText="1"/>
    </xf>
    <xf numFmtId="49" fontId="20" fillId="2" borderId="14" xfId="0" applyNumberFormat="1" applyFont="1" applyFill="1" applyBorder="1" applyAlignment="1" applyProtection="1">
      <alignment horizontal="center" vertical="center" wrapText="1"/>
      <protection locked="0"/>
    </xf>
    <xf numFmtId="49" fontId="20" fillId="2" borderId="15" xfId="0" applyNumberFormat="1" applyFont="1" applyFill="1" applyBorder="1" applyAlignment="1" applyProtection="1">
      <alignment horizontal="center" vertical="center" wrapText="1"/>
      <protection locked="0"/>
    </xf>
    <xf numFmtId="0" fontId="19" fillId="2" borderId="13" xfId="0" applyFont="1" applyFill="1" applyBorder="1" applyAlignment="1" applyProtection="1">
      <alignment horizontal="center" vertical="center" wrapText="1"/>
      <protection locked="0"/>
    </xf>
    <xf numFmtId="0" fontId="19" fillId="2" borderId="10"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19" fillId="2" borderId="1" xfId="0"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0" xfId="0" applyFont="1" applyFill="1" applyBorder="1" applyAlignment="1">
      <alignment horizontal="center" vertical="center"/>
    </xf>
    <xf numFmtId="0" fontId="32" fillId="2" borderId="0"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7" fillId="2" borderId="10" xfId="0" applyFont="1" applyFill="1" applyBorder="1" applyAlignment="1" applyProtection="1">
      <alignment horizontal="center" vertical="center" wrapText="1"/>
      <protection locked="0"/>
    </xf>
    <xf numFmtId="0" fontId="37" fillId="2" borderId="0" xfId="0" applyFont="1" applyFill="1" applyBorder="1" applyAlignment="1" applyProtection="1">
      <alignment horizontal="center" vertical="center" wrapText="1"/>
      <protection locked="0"/>
    </xf>
    <xf numFmtId="49" fontId="36" fillId="2" borderId="1" xfId="0" applyNumberFormat="1" applyFont="1" applyFill="1" applyBorder="1" applyAlignment="1">
      <alignment horizontal="center" vertical="center" wrapText="1"/>
    </xf>
    <xf numFmtId="0" fontId="36" fillId="2" borderId="1" xfId="0" applyFont="1" applyFill="1" applyBorder="1" applyAlignment="1">
      <alignment horizontal="center" vertical="center" wrapText="1"/>
    </xf>
    <xf numFmtId="49" fontId="36" fillId="2" borderId="1" xfId="0" applyNumberFormat="1" applyFont="1" applyFill="1" applyBorder="1" applyAlignment="1" applyProtection="1">
      <alignment horizontal="center" vertical="center" wrapText="1"/>
      <protection locked="0"/>
    </xf>
    <xf numFmtId="0" fontId="37" fillId="2" borderId="1"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2"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11" fillId="2" borderId="0" xfId="105" applyFill="1"/>
    <xf numFmtId="0" fontId="39" fillId="2" borderId="0" xfId="105" applyFont="1" applyFill="1" applyAlignment="1">
      <alignment horizontal="left" vertical="top" wrapText="1"/>
    </xf>
    <xf numFmtId="0" fontId="11" fillId="2" borderId="0" xfId="105" applyFont="1" applyFill="1"/>
    <xf numFmtId="0" fontId="38" fillId="2" borderId="0" xfId="105" applyFont="1" applyFill="1" applyAlignment="1">
      <alignment horizontal="left" vertical="top" wrapText="1"/>
    </xf>
  </cellXfs>
  <cellStyles count="106">
    <cellStyle name="Normal 2" xfId="105" xr:uid="{37DA0F1A-4816-453A-A208-989688D34FC0}"/>
    <cellStyle name="一般" xfId="0" builtinId="0"/>
    <cellStyle name="千分位" xfId="104" builtinId="3"/>
    <cellStyle name="已瀏覽過的超連結" xfId="2" builtinId="9" hidden="1"/>
    <cellStyle name="已瀏覽過的超連結" xfId="4" builtinId="9" hidden="1"/>
    <cellStyle name="已瀏覽過的超連結" xfId="6" builtinId="9" hidden="1"/>
    <cellStyle name="已瀏覽過的超連結" xfId="8" builtinId="9" hidden="1"/>
    <cellStyle name="已瀏覽過的超連結" xfId="10" builtinId="9" hidden="1"/>
    <cellStyle name="已瀏覽過的超連結" xfId="12" builtinId="9" hidden="1"/>
    <cellStyle name="已瀏覽過的超連結" xfId="14" builtinId="9" hidden="1"/>
    <cellStyle name="已瀏覽過的超連結" xfId="16" builtinId="9" hidden="1"/>
    <cellStyle name="已瀏覽過的超連結" xfId="18" builtinId="9" hidden="1"/>
    <cellStyle name="已瀏覽過的超連結" xfId="20" builtinId="9" hidden="1"/>
    <cellStyle name="已瀏覽過的超連結" xfId="22" builtinId="9" hidden="1"/>
    <cellStyle name="已瀏覽過的超連結" xfId="24" builtinId="9" hidden="1"/>
    <cellStyle name="已瀏覽過的超連結" xfId="26" builtinId="9" hidden="1"/>
    <cellStyle name="已瀏覽過的超連結" xfId="28" builtinId="9" hidden="1"/>
    <cellStyle name="已瀏覽過的超連結" xfId="30" builtinId="9" hidden="1"/>
    <cellStyle name="已瀏覽過的超連結" xfId="32" builtinId="9" hidden="1"/>
    <cellStyle name="已瀏覽過的超連結" xfId="34" builtinId="9" hidden="1"/>
    <cellStyle name="已瀏覽過的超連結" xfId="36" builtinId="9" hidden="1"/>
    <cellStyle name="已瀏覽過的超連結" xfId="38" builtinId="9" hidden="1"/>
    <cellStyle name="已瀏覽過的超連結" xfId="40" builtinId="9" hidden="1"/>
    <cellStyle name="已瀏覽過的超連結" xfId="42" builtinId="9" hidden="1"/>
    <cellStyle name="已瀏覽過的超連結" xfId="44" builtinId="9" hidden="1"/>
    <cellStyle name="已瀏覽過的超連結" xfId="46" builtinId="9" hidden="1"/>
    <cellStyle name="已瀏覽過的超連結" xfId="48" builtinId="9" hidden="1"/>
    <cellStyle name="已瀏覽過的超連結" xfId="50" builtinId="9" hidden="1"/>
    <cellStyle name="已瀏覽過的超連結" xfId="52" builtinId="9" hidden="1"/>
    <cellStyle name="已瀏覽過的超連結" xfId="54" builtinId="9" hidden="1"/>
    <cellStyle name="已瀏覽過的超連結" xfId="56" builtinId="9" hidden="1"/>
    <cellStyle name="已瀏覽過的超連結" xfId="58" builtinId="9" hidden="1"/>
    <cellStyle name="已瀏覽過的超連結" xfId="60" builtinId="9" hidden="1"/>
    <cellStyle name="已瀏覽過的超連結" xfId="62" builtinId="9" hidden="1"/>
    <cellStyle name="已瀏覽過的超連結" xfId="64" builtinId="9" hidden="1"/>
    <cellStyle name="已瀏覽過的超連結" xfId="66" builtinId="9" hidden="1"/>
    <cellStyle name="已瀏覽過的超連結" xfId="68" builtinId="9" hidden="1"/>
    <cellStyle name="已瀏覽過的超連結" xfId="70" builtinId="9" hidden="1"/>
    <cellStyle name="已瀏覽過的超連結" xfId="72" builtinId="9" hidden="1"/>
    <cellStyle name="已瀏覽過的超連結" xfId="74" builtinId="9" hidden="1"/>
    <cellStyle name="已瀏覽過的超連結" xfId="76" builtinId="9" hidden="1"/>
    <cellStyle name="已瀏覽過的超連結" xfId="78" builtinId="9" hidden="1"/>
    <cellStyle name="已瀏覽過的超連結" xfId="80" builtinId="9" hidden="1"/>
    <cellStyle name="已瀏覽過的超連結" xfId="82" builtinId="9" hidden="1"/>
    <cellStyle name="已瀏覽過的超連結" xfId="84" builtinId="9" hidden="1"/>
    <cellStyle name="已瀏覽過的超連結" xfId="86" builtinId="9" hidden="1"/>
    <cellStyle name="已瀏覽過的超連結" xfId="88" builtinId="9" hidden="1"/>
    <cellStyle name="已瀏覽過的超連結" xfId="90" builtinId="9" hidden="1"/>
    <cellStyle name="已瀏覽過的超連結" xfId="92" builtinId="9" hidden="1"/>
    <cellStyle name="已瀏覽過的超連結" xfId="93" builtinId="9" hidden="1"/>
    <cellStyle name="已瀏覽過的超連結" xfId="94" builtinId="9" hidden="1"/>
    <cellStyle name="已瀏覽過的超連結" xfId="95" builtinId="9" hidden="1"/>
    <cellStyle name="已瀏覽過的超連結" xfId="96" builtinId="9" hidden="1"/>
    <cellStyle name="已瀏覽過的超連結" xfId="97" builtinId="9" hidden="1"/>
    <cellStyle name="已瀏覽過的超連結" xfId="98" builtinId="9" hidden="1"/>
    <cellStyle name="已瀏覽過的超連結" xfId="99" builtinId="9" hidden="1"/>
    <cellStyle name="已瀏覽過的超連結" xfId="100" builtinId="9" hidden="1"/>
    <cellStyle name="已瀏覽過的超連結" xfId="101" builtinId="9" hidden="1"/>
    <cellStyle name="已瀏覽過的超連結" xfId="102" builtinId="9" hidden="1"/>
    <cellStyle name="已瀏覽過的超連結" xfId="103" builtinId="9" hidden="1"/>
    <cellStyle name="超連結" xfId="1" builtinId="8" hidden="1"/>
    <cellStyle name="超連結" xfId="3" builtinId="8" hidden="1"/>
    <cellStyle name="超連結" xfId="5" builtinId="8" hidden="1"/>
    <cellStyle name="超連結" xfId="7" builtinId="8" hidden="1"/>
    <cellStyle name="超連結" xfId="9" builtinId="8" hidden="1"/>
    <cellStyle name="超連結" xfId="11" builtinId="8" hidden="1"/>
    <cellStyle name="超連結" xfId="13" builtinId="8" hidden="1"/>
    <cellStyle name="超連結" xfId="15" builtinId="8" hidden="1"/>
    <cellStyle name="超連結" xfId="17" builtinId="8" hidden="1"/>
    <cellStyle name="超連結" xfId="19" builtinId="8" hidden="1"/>
    <cellStyle name="超連結" xfId="21" builtinId="8" hidden="1"/>
    <cellStyle name="超連結" xfId="23" builtinId="8" hidden="1"/>
    <cellStyle name="超連結" xfId="25" builtinId="8" hidden="1"/>
    <cellStyle name="超連結" xfId="27" builtinId="8" hidden="1"/>
    <cellStyle name="超連結" xfId="29" builtinId="8" hidden="1"/>
    <cellStyle name="超連結" xfId="31" builtinId="8" hidden="1"/>
    <cellStyle name="超連結" xfId="33" builtinId="8" hidden="1"/>
    <cellStyle name="超連結" xfId="35" builtinId="8" hidden="1"/>
    <cellStyle name="超連結" xfId="37" builtinId="8" hidden="1"/>
    <cellStyle name="超連結" xfId="39" builtinId="8" hidden="1"/>
    <cellStyle name="超連結" xfId="41" builtinId="8" hidden="1"/>
    <cellStyle name="超連結" xfId="43" builtinId="8" hidden="1"/>
    <cellStyle name="超連結" xfId="45" builtinId="8" hidden="1"/>
    <cellStyle name="超連結" xfId="47" builtinId="8" hidden="1"/>
    <cellStyle name="超連結" xfId="49" builtinId="8" hidden="1"/>
    <cellStyle name="超連結" xfId="51" builtinId="8" hidden="1"/>
    <cellStyle name="超連結" xfId="53" builtinId="8" hidden="1"/>
    <cellStyle name="超連結" xfId="55" builtinId="8" hidden="1"/>
    <cellStyle name="超連結" xfId="57" builtinId="8" hidden="1"/>
    <cellStyle name="超連結" xfId="59" builtinId="8" hidden="1"/>
    <cellStyle name="超連結" xfId="61" builtinId="8" hidden="1"/>
    <cellStyle name="超連結" xfId="63" builtinId="8" hidden="1"/>
    <cellStyle name="超連結" xfId="65" builtinId="8" hidden="1"/>
    <cellStyle name="超連結" xfId="67" builtinId="8" hidden="1"/>
    <cellStyle name="超連結" xfId="69" builtinId="8" hidden="1"/>
    <cellStyle name="超連結" xfId="71" builtinId="8" hidden="1"/>
    <cellStyle name="超連結" xfId="73" builtinId="8" hidden="1"/>
    <cellStyle name="超連結" xfId="75" builtinId="8" hidden="1"/>
    <cellStyle name="超連結" xfId="77" builtinId="8" hidden="1"/>
    <cellStyle name="超連結" xfId="79" builtinId="8" hidden="1"/>
    <cellStyle name="超連結" xfId="81" builtinId="8" hidden="1"/>
    <cellStyle name="超連結" xfId="83" builtinId="8" hidden="1"/>
    <cellStyle name="超連結" xfId="85" builtinId="8" hidden="1"/>
    <cellStyle name="超連結" xfId="87" builtinId="8" hidden="1"/>
    <cellStyle name="超連結" xfId="89" builtinId="8" hidden="1"/>
    <cellStyle name="超連結" xfId="91" builtinId="8"/>
  </cellStyles>
  <dxfs count="2">
    <dxf>
      <fill>
        <patternFill>
          <bgColor rgb="FFFF6600"/>
        </patternFill>
      </fill>
    </dxf>
    <dxf>
      <fill>
        <patternFill>
          <bgColor rgb="FFFF66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spPr>
            <a:solidFill>
              <a:srgbClr val="C00000"/>
            </a:solidFill>
            <a:ln>
              <a:noFill/>
            </a:ln>
            <a:effectLst/>
          </c:spPr>
          <c:cat>
            <c:strRef>
              <c:f>'Summary Graphs'!$E$10:$E$36</c:f>
              <c:strCache>
                <c:ptCount val="27"/>
                <c:pt idx="0">
                  <c:v>&lt;=1990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'Summary Graphs'!$F$10:$F$36</c:f>
              <c:numCache>
                <c:formatCode>General</c:formatCode>
                <c:ptCount val="27"/>
                <c:pt idx="0">
                  <c:v>5</c:v>
                </c:pt>
                <c:pt idx="1">
                  <c:v>5</c:v>
                </c:pt>
                <c:pt idx="2">
                  <c:v>5</c:v>
                </c:pt>
                <c:pt idx="3">
                  <c:v>8</c:v>
                </c:pt>
                <c:pt idx="4">
                  <c:v>9</c:v>
                </c:pt>
                <c:pt idx="5">
                  <c:v>10</c:v>
                </c:pt>
                <c:pt idx="6">
                  <c:v>10</c:v>
                </c:pt>
                <c:pt idx="7">
                  <c:v>10</c:v>
                </c:pt>
                <c:pt idx="8">
                  <c:v>12</c:v>
                </c:pt>
                <c:pt idx="9">
                  <c:v>13</c:v>
                </c:pt>
                <c:pt idx="10">
                  <c:v>14</c:v>
                </c:pt>
                <c:pt idx="11">
                  <c:v>14</c:v>
                </c:pt>
                <c:pt idx="12">
                  <c:v>15</c:v>
                </c:pt>
                <c:pt idx="13">
                  <c:v>17</c:v>
                </c:pt>
                <c:pt idx="14">
                  <c:v>19</c:v>
                </c:pt>
                <c:pt idx="15">
                  <c:v>24</c:v>
                </c:pt>
                <c:pt idx="16">
                  <c:v>27</c:v>
                </c:pt>
                <c:pt idx="17">
                  <c:v>30</c:v>
                </c:pt>
                <c:pt idx="18">
                  <c:v>40</c:v>
                </c:pt>
                <c:pt idx="19">
                  <c:v>55</c:v>
                </c:pt>
                <c:pt idx="20">
                  <c:v>79</c:v>
                </c:pt>
                <c:pt idx="21">
                  <c:v>96</c:v>
                </c:pt>
                <c:pt idx="22">
                  <c:v>112</c:v>
                </c:pt>
                <c:pt idx="23">
                  <c:v>121</c:v>
                </c:pt>
                <c:pt idx="24">
                  <c:v>137</c:v>
                </c:pt>
                <c:pt idx="25">
                  <c:v>143</c:v>
                </c:pt>
                <c:pt idx="26">
                  <c:v>148</c:v>
                </c:pt>
              </c:numCache>
            </c:numRef>
          </c:val>
          <c:extLst>
            <c:ext xmlns:c16="http://schemas.microsoft.com/office/drawing/2014/chart" uri="{C3380CC4-5D6E-409C-BE32-E72D297353CC}">
              <c16:uniqueId val="{00000000-4597-467D-8C46-1011FFC2163C}"/>
            </c:ext>
          </c:extLst>
        </c:ser>
        <c:dLbls>
          <c:showLegendKey val="0"/>
          <c:showVal val="0"/>
          <c:showCatName val="0"/>
          <c:showSerName val="0"/>
          <c:showPercent val="0"/>
          <c:showBubbleSize val="0"/>
        </c:dLbls>
        <c:axId val="1533509136"/>
        <c:axId val="1532333984"/>
      </c:areaChart>
      <c:catAx>
        <c:axId val="1533509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en-US"/>
          </a:p>
        </c:txPr>
        <c:crossAx val="1532333984"/>
        <c:crosses val="autoZero"/>
        <c:auto val="1"/>
        <c:lblAlgn val="ctr"/>
        <c:lblOffset val="100"/>
        <c:noMultiLvlLbl val="0"/>
      </c:catAx>
      <c:valAx>
        <c:axId val="1532333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IN"/>
                  <a:t>Number of  Transport GHG Methodologies &amp; Tools</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1533509136"/>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sz="14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1-2B3D-4F88-BEB5-87D9223B61F4}"/>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2B3D-4F88-BEB5-87D9223B61F4}"/>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2B3D-4F88-BEB5-87D9223B61F4}"/>
              </c:ext>
            </c:extLst>
          </c:dPt>
          <c:dLbls>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 Graphs'!$L$6:$N$6</c:f>
              <c:strCache>
                <c:ptCount val="3"/>
                <c:pt idx="0">
                  <c:v>Multi-sector Assessment</c:v>
                </c:pt>
                <c:pt idx="1">
                  <c:v>Transport Emission Inventory</c:v>
                </c:pt>
                <c:pt idx="2">
                  <c:v>Transportation Policy/Strategy Analysis Tool</c:v>
                </c:pt>
              </c:strCache>
            </c:strRef>
          </c:cat>
          <c:val>
            <c:numRef>
              <c:f>'Summary Graphs'!$L$8:$N$8</c:f>
              <c:numCache>
                <c:formatCode>0%</c:formatCode>
                <c:ptCount val="3"/>
                <c:pt idx="0">
                  <c:v>0.24666666666666667</c:v>
                </c:pt>
                <c:pt idx="1">
                  <c:v>0.22666666666666666</c:v>
                </c:pt>
                <c:pt idx="2">
                  <c:v>0.5</c:v>
                </c:pt>
              </c:numCache>
            </c:numRef>
          </c:val>
          <c:extLst>
            <c:ext xmlns:c16="http://schemas.microsoft.com/office/drawing/2014/chart" uri="{C3380CC4-5D6E-409C-BE32-E72D297353CC}">
              <c16:uniqueId val="{00000000-D3C1-4F04-BF81-5FC30BF2D87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FFC000"/>
              </a:solidFill>
              <a:ln w="19050">
                <a:solidFill>
                  <a:schemeClr val="lt1"/>
                </a:solidFill>
              </a:ln>
              <a:effectLst/>
            </c:spPr>
            <c:extLst>
              <c:ext xmlns:c16="http://schemas.microsoft.com/office/drawing/2014/chart" uri="{C3380CC4-5D6E-409C-BE32-E72D297353CC}">
                <c16:uniqueId val="{00000002-2E9F-4FA3-BB82-EACDB5B13F43}"/>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1-2E9F-4FA3-BB82-EACDB5B13F43}"/>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4-2E9F-4FA3-BB82-EACDB5B13F43}"/>
              </c:ext>
            </c:extLst>
          </c:dPt>
          <c:dPt>
            <c:idx val="3"/>
            <c:bubble3D val="0"/>
            <c:spPr>
              <a:solidFill>
                <a:srgbClr val="0070C0"/>
              </a:solidFill>
              <a:ln w="19050">
                <a:solidFill>
                  <a:schemeClr val="lt1"/>
                </a:solidFill>
              </a:ln>
              <a:effectLst/>
            </c:spPr>
            <c:extLst>
              <c:ext xmlns:c16="http://schemas.microsoft.com/office/drawing/2014/chart" uri="{C3380CC4-5D6E-409C-BE32-E72D297353CC}">
                <c16:uniqueId val="{00000003-2E9F-4FA3-BB82-EACDB5B13F43}"/>
              </c:ext>
            </c:extLst>
          </c:dPt>
          <c:dLbls>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 Graphs'!$BO$8:$BO$11</c:f>
              <c:strCache>
                <c:ptCount val="4"/>
                <c:pt idx="0">
                  <c:v>Government</c:v>
                </c:pt>
                <c:pt idx="1">
                  <c:v>Development Agency</c:v>
                </c:pt>
                <c:pt idx="2">
                  <c:v>Private Sector</c:v>
                </c:pt>
                <c:pt idx="3">
                  <c:v>NGO/University</c:v>
                </c:pt>
              </c:strCache>
            </c:strRef>
          </c:cat>
          <c:val>
            <c:numRef>
              <c:f>'Summary Graphs'!$BP$8:$BP$11</c:f>
              <c:numCache>
                <c:formatCode>General</c:formatCode>
                <c:ptCount val="4"/>
                <c:pt idx="0">
                  <c:v>56</c:v>
                </c:pt>
                <c:pt idx="1">
                  <c:v>57</c:v>
                </c:pt>
                <c:pt idx="2">
                  <c:v>12</c:v>
                </c:pt>
                <c:pt idx="3">
                  <c:v>25</c:v>
                </c:pt>
              </c:numCache>
            </c:numRef>
          </c:val>
          <c:extLst>
            <c:ext xmlns:c16="http://schemas.microsoft.com/office/drawing/2014/chart" uri="{C3380CC4-5D6E-409C-BE32-E72D297353CC}">
              <c16:uniqueId val="{00000000-2E9F-4FA3-BB82-EACDB5B13F4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5">
                <a:lumMod val="50000"/>
              </a:schemeClr>
            </a:solidFill>
            <a:ln w="19050">
              <a:solidFill>
                <a:schemeClr val="lt1"/>
              </a:solidFill>
            </a:ln>
            <a:effectLst/>
          </c:spPr>
          <c:invertIfNegative val="0"/>
          <c:dPt>
            <c:idx val="0"/>
            <c:invertIfNegative val="0"/>
            <c:bubble3D val="0"/>
            <c:spPr>
              <a:solidFill>
                <a:schemeClr val="accent5">
                  <a:lumMod val="50000"/>
                </a:schemeClr>
              </a:solidFill>
              <a:ln w="19050">
                <a:solidFill>
                  <a:schemeClr val="lt1"/>
                </a:solidFill>
              </a:ln>
              <a:effectLst/>
            </c:spPr>
            <c:extLst>
              <c:ext xmlns:c16="http://schemas.microsoft.com/office/drawing/2014/chart" uri="{C3380CC4-5D6E-409C-BE32-E72D297353CC}">
                <c16:uniqueId val="{00000001-2A6A-4AD5-AE89-F4EAEDF30AE7}"/>
              </c:ext>
            </c:extLst>
          </c:dPt>
          <c:dPt>
            <c:idx val="1"/>
            <c:invertIfNegative val="0"/>
            <c:bubble3D val="0"/>
            <c:spPr>
              <a:solidFill>
                <a:schemeClr val="accent6"/>
              </a:solidFill>
              <a:ln w="19050">
                <a:solidFill>
                  <a:schemeClr val="lt1"/>
                </a:solidFill>
              </a:ln>
              <a:effectLst/>
            </c:spPr>
            <c:extLst>
              <c:ext xmlns:c16="http://schemas.microsoft.com/office/drawing/2014/chart" uri="{C3380CC4-5D6E-409C-BE32-E72D297353CC}">
                <c16:uniqueId val="{00000003-2A6A-4AD5-AE89-F4EAEDF30AE7}"/>
              </c:ext>
            </c:extLst>
          </c:dPt>
          <c:dPt>
            <c:idx val="2"/>
            <c:invertIfNegative val="0"/>
            <c:bubble3D val="0"/>
            <c:spPr>
              <a:solidFill>
                <a:schemeClr val="accent5">
                  <a:lumMod val="50000"/>
                </a:schemeClr>
              </a:solidFill>
              <a:ln w="19050">
                <a:solidFill>
                  <a:schemeClr val="lt1"/>
                </a:solidFill>
              </a:ln>
              <a:effectLst/>
            </c:spPr>
            <c:extLst>
              <c:ext xmlns:c16="http://schemas.microsoft.com/office/drawing/2014/chart" uri="{C3380CC4-5D6E-409C-BE32-E72D297353CC}">
                <c16:uniqueId val="{00000005-2A6A-4AD5-AE89-F4EAEDF30AE7}"/>
              </c:ext>
            </c:extLst>
          </c:dPt>
          <c:dPt>
            <c:idx val="3"/>
            <c:invertIfNegative val="0"/>
            <c:bubble3D val="0"/>
            <c:spPr>
              <a:solidFill>
                <a:schemeClr val="accent5">
                  <a:lumMod val="50000"/>
                </a:schemeClr>
              </a:solidFill>
              <a:ln w="19050">
                <a:solidFill>
                  <a:schemeClr val="lt1"/>
                </a:solidFill>
              </a:ln>
              <a:effectLst/>
            </c:spPr>
            <c:extLst>
              <c:ext xmlns:c16="http://schemas.microsoft.com/office/drawing/2014/chart" uri="{C3380CC4-5D6E-409C-BE32-E72D297353CC}">
                <c16:uniqueId val="{00000007-2A6A-4AD5-AE89-F4EAEDF30AE7}"/>
              </c:ext>
            </c:extLst>
          </c:dPt>
          <c:dPt>
            <c:idx val="4"/>
            <c:invertIfNegative val="0"/>
            <c:bubble3D val="0"/>
            <c:spPr>
              <a:solidFill>
                <a:schemeClr val="accent5">
                  <a:lumMod val="50000"/>
                </a:schemeClr>
              </a:solidFill>
              <a:ln w="19050">
                <a:solidFill>
                  <a:schemeClr val="lt1"/>
                </a:solidFill>
              </a:ln>
              <a:effectLst/>
            </c:spPr>
            <c:extLst>
              <c:ext xmlns:c16="http://schemas.microsoft.com/office/drawing/2014/chart" uri="{C3380CC4-5D6E-409C-BE32-E72D297353CC}">
                <c16:uniqueId val="{00000009-2A6A-4AD5-AE89-F4EAEDF30AE7}"/>
              </c:ext>
            </c:extLst>
          </c:dPt>
          <c:dPt>
            <c:idx val="5"/>
            <c:invertIfNegative val="0"/>
            <c:bubble3D val="0"/>
            <c:spPr>
              <a:solidFill>
                <a:schemeClr val="accent5">
                  <a:lumMod val="50000"/>
                </a:schemeClr>
              </a:solidFill>
              <a:ln w="19050">
                <a:solidFill>
                  <a:schemeClr val="lt1"/>
                </a:solidFill>
              </a:ln>
              <a:effectLst/>
            </c:spPr>
            <c:extLst>
              <c:ext xmlns:c16="http://schemas.microsoft.com/office/drawing/2014/chart" uri="{C3380CC4-5D6E-409C-BE32-E72D297353CC}">
                <c16:uniqueId val="{0000000B-2A6A-4AD5-AE89-F4EAEDF30AE7}"/>
              </c:ext>
            </c:extLst>
          </c:dPt>
          <c:dPt>
            <c:idx val="6"/>
            <c:invertIfNegative val="0"/>
            <c:bubble3D val="0"/>
            <c:spPr>
              <a:solidFill>
                <a:schemeClr val="accent5">
                  <a:lumMod val="50000"/>
                </a:schemeClr>
              </a:solidFill>
              <a:ln w="19050">
                <a:solidFill>
                  <a:schemeClr val="lt1"/>
                </a:solidFill>
              </a:ln>
              <a:effectLst/>
            </c:spPr>
            <c:extLst>
              <c:ext xmlns:c16="http://schemas.microsoft.com/office/drawing/2014/chart" uri="{C3380CC4-5D6E-409C-BE32-E72D297353CC}">
                <c16:uniqueId val="{0000000D-2A6A-4AD5-AE89-F4EAEDF30AE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6A-4AD5-AE89-F4EAEDF30AE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6A-4AD5-AE89-F4EAEDF30AE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A6A-4AD5-AE89-F4EAEDF30AE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A6A-4AD5-AE89-F4EAEDF30AE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A6A-4AD5-AE89-F4EAEDF30AE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A6A-4AD5-AE89-F4EAEDF30AE7}"/>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A6A-4AD5-AE89-F4EAEDF30AE7}"/>
                </c:ext>
              </c:extLst>
            </c:dLbl>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Graphs'!$AI$6:$AO$6</c:f>
              <c:strCache>
                <c:ptCount val="7"/>
                <c:pt idx="0">
                  <c:v>Project</c:v>
                </c:pt>
                <c:pt idx="1">
                  <c:v>Policy</c:v>
                </c:pt>
                <c:pt idx="2">
                  <c:v>Infrastructure</c:v>
                </c:pt>
                <c:pt idx="3">
                  <c:v>Program</c:v>
                </c:pt>
                <c:pt idx="4">
                  <c:v>Fleet</c:v>
                </c:pt>
                <c:pt idx="5">
                  <c:v>Organization</c:v>
                </c:pt>
                <c:pt idx="6">
                  <c:v>Supply Chain</c:v>
                </c:pt>
              </c:strCache>
            </c:strRef>
          </c:cat>
          <c:val>
            <c:numRef>
              <c:f>'Summary Graphs'!$AI$9:$AO$9</c:f>
              <c:numCache>
                <c:formatCode>0%</c:formatCode>
                <c:ptCount val="7"/>
                <c:pt idx="0">
                  <c:v>0.16730038022813687</c:v>
                </c:pt>
                <c:pt idx="1">
                  <c:v>0.24714828897338403</c:v>
                </c:pt>
                <c:pt idx="2">
                  <c:v>0.15209125475285171</c:v>
                </c:pt>
                <c:pt idx="3">
                  <c:v>0.12927756653992395</c:v>
                </c:pt>
                <c:pt idx="4">
                  <c:v>0.14068441064638784</c:v>
                </c:pt>
                <c:pt idx="5">
                  <c:v>0.11787072243346007</c:v>
                </c:pt>
                <c:pt idx="6">
                  <c:v>4.5627376425855515E-2</c:v>
                </c:pt>
              </c:numCache>
            </c:numRef>
          </c:val>
          <c:extLst>
            <c:ext xmlns:c16="http://schemas.microsoft.com/office/drawing/2014/chart" uri="{C3380CC4-5D6E-409C-BE32-E72D297353CC}">
              <c16:uniqueId val="{00000000-726D-4611-A2C6-93F02BB8A5DB}"/>
            </c:ext>
          </c:extLst>
        </c:ser>
        <c:dLbls>
          <c:showLegendKey val="0"/>
          <c:showVal val="0"/>
          <c:showCatName val="0"/>
          <c:showSerName val="0"/>
          <c:showPercent val="0"/>
          <c:showBubbleSize val="0"/>
        </c:dLbls>
        <c:gapWidth val="100"/>
        <c:axId val="908002784"/>
        <c:axId val="903692512"/>
      </c:barChart>
      <c:catAx>
        <c:axId val="9080027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903692512"/>
        <c:crosses val="autoZero"/>
        <c:auto val="1"/>
        <c:lblAlgn val="ctr"/>
        <c:lblOffset val="100"/>
        <c:noMultiLvlLbl val="0"/>
      </c:catAx>
      <c:valAx>
        <c:axId val="903692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9080027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'Summary Graphs'!$BR$8</c:f>
              <c:strCache>
                <c:ptCount val="1"/>
                <c:pt idx="0">
                  <c:v>Avoid</c:v>
                </c:pt>
              </c:strCache>
            </c:strRef>
          </c:tx>
          <c:spPr>
            <a:solidFill>
              <a:srgbClr val="FF0000"/>
            </a:solidFill>
            <a:ln>
              <a:noFill/>
            </a:ln>
            <a:effectLst/>
          </c:spPr>
          <c:invertIfNegative val="0"/>
          <c:cat>
            <c:strRef>
              <c:f>'Summary Graphs'!$BS$7:$BT$7</c:f>
              <c:strCache>
                <c:ptCount val="2"/>
                <c:pt idx="0">
                  <c:v>NDC (Mitigation Strategies)</c:v>
                </c:pt>
                <c:pt idx="1">
                  <c:v>Tools and Methodologies</c:v>
                </c:pt>
              </c:strCache>
            </c:strRef>
          </c:cat>
          <c:val>
            <c:numRef>
              <c:f>'Summary Graphs'!$BS$8:$BT$8</c:f>
              <c:numCache>
                <c:formatCode>0%</c:formatCode>
                <c:ptCount val="2"/>
                <c:pt idx="0">
                  <c:v>8.143322475570032E-2</c:v>
                </c:pt>
                <c:pt idx="1">
                  <c:v>0.20149253731343283</c:v>
                </c:pt>
              </c:numCache>
            </c:numRef>
          </c:val>
          <c:extLst>
            <c:ext xmlns:c16="http://schemas.microsoft.com/office/drawing/2014/chart" uri="{C3380CC4-5D6E-409C-BE32-E72D297353CC}">
              <c16:uniqueId val="{00000000-2621-4730-9620-DAF705D23108}"/>
            </c:ext>
          </c:extLst>
        </c:ser>
        <c:ser>
          <c:idx val="1"/>
          <c:order val="1"/>
          <c:tx>
            <c:strRef>
              <c:f>'Summary Graphs'!$BR$9</c:f>
              <c:strCache>
                <c:ptCount val="1"/>
                <c:pt idx="0">
                  <c:v>Shift</c:v>
                </c:pt>
              </c:strCache>
            </c:strRef>
          </c:tx>
          <c:spPr>
            <a:solidFill>
              <a:srgbClr val="FFC000"/>
            </a:solidFill>
            <a:ln>
              <a:noFill/>
            </a:ln>
            <a:effectLst/>
          </c:spPr>
          <c:invertIfNegative val="0"/>
          <c:cat>
            <c:strRef>
              <c:f>'Summary Graphs'!$BS$7:$BT$7</c:f>
              <c:strCache>
                <c:ptCount val="2"/>
                <c:pt idx="0">
                  <c:v>NDC (Mitigation Strategies)</c:v>
                </c:pt>
                <c:pt idx="1">
                  <c:v>Tools and Methodologies</c:v>
                </c:pt>
              </c:strCache>
            </c:strRef>
          </c:cat>
          <c:val>
            <c:numRef>
              <c:f>'Summary Graphs'!$BS$9:$BT$9</c:f>
              <c:numCache>
                <c:formatCode>0%</c:formatCode>
                <c:ptCount val="2"/>
                <c:pt idx="0">
                  <c:v>0.28990228013029318</c:v>
                </c:pt>
                <c:pt idx="1">
                  <c:v>0.28731343283582089</c:v>
                </c:pt>
              </c:numCache>
            </c:numRef>
          </c:val>
          <c:extLst>
            <c:ext xmlns:c16="http://schemas.microsoft.com/office/drawing/2014/chart" uri="{C3380CC4-5D6E-409C-BE32-E72D297353CC}">
              <c16:uniqueId val="{00000001-2621-4730-9620-DAF705D23108}"/>
            </c:ext>
          </c:extLst>
        </c:ser>
        <c:ser>
          <c:idx val="2"/>
          <c:order val="2"/>
          <c:tx>
            <c:strRef>
              <c:f>'Summary Graphs'!$BR$10</c:f>
              <c:strCache>
                <c:ptCount val="1"/>
                <c:pt idx="0">
                  <c:v>Improve</c:v>
                </c:pt>
              </c:strCache>
            </c:strRef>
          </c:tx>
          <c:spPr>
            <a:solidFill>
              <a:srgbClr val="00B050"/>
            </a:solidFill>
            <a:ln>
              <a:noFill/>
            </a:ln>
            <a:effectLst/>
          </c:spPr>
          <c:invertIfNegative val="0"/>
          <c:cat>
            <c:strRef>
              <c:f>'Summary Graphs'!$BS$7:$BT$7</c:f>
              <c:strCache>
                <c:ptCount val="2"/>
                <c:pt idx="0">
                  <c:v>NDC (Mitigation Strategies)</c:v>
                </c:pt>
                <c:pt idx="1">
                  <c:v>Tools and Methodologies</c:v>
                </c:pt>
              </c:strCache>
            </c:strRef>
          </c:cat>
          <c:val>
            <c:numRef>
              <c:f>'Summary Graphs'!$BS$10:$BT$10</c:f>
              <c:numCache>
                <c:formatCode>0%</c:formatCode>
                <c:ptCount val="2"/>
                <c:pt idx="0">
                  <c:v>0.62866449511400646</c:v>
                </c:pt>
                <c:pt idx="1">
                  <c:v>0.51119402985074625</c:v>
                </c:pt>
              </c:numCache>
            </c:numRef>
          </c:val>
          <c:extLst>
            <c:ext xmlns:c16="http://schemas.microsoft.com/office/drawing/2014/chart" uri="{C3380CC4-5D6E-409C-BE32-E72D297353CC}">
              <c16:uniqueId val="{00000002-2621-4730-9620-DAF705D23108}"/>
            </c:ext>
          </c:extLst>
        </c:ser>
        <c:dLbls>
          <c:showLegendKey val="0"/>
          <c:showVal val="0"/>
          <c:showCatName val="0"/>
          <c:showSerName val="0"/>
          <c:showPercent val="0"/>
          <c:showBubbleSize val="0"/>
        </c:dLbls>
        <c:gapWidth val="219"/>
        <c:overlap val="-27"/>
        <c:axId val="1533552896"/>
        <c:axId val="1533555648"/>
      </c:barChart>
      <c:catAx>
        <c:axId val="1533552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1533555648"/>
        <c:crosses val="autoZero"/>
        <c:auto val="1"/>
        <c:lblAlgn val="ctr"/>
        <c:lblOffset val="100"/>
        <c:noMultiLvlLbl val="0"/>
      </c:catAx>
      <c:valAx>
        <c:axId val="153355564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1533552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FC000"/>
            </a:solidFill>
            <a:ln>
              <a:noFill/>
            </a:ln>
            <a:effectLst/>
          </c:spPr>
          <c:invertIfNegative val="0"/>
          <c:dPt>
            <c:idx val="4"/>
            <c:invertIfNegative val="0"/>
            <c:bubble3D val="0"/>
            <c:spPr>
              <a:solidFill>
                <a:schemeClr val="accent5">
                  <a:lumMod val="50000"/>
                </a:schemeClr>
              </a:solidFill>
              <a:ln>
                <a:noFill/>
              </a:ln>
              <a:effectLst/>
            </c:spPr>
            <c:extLst>
              <c:ext xmlns:c16="http://schemas.microsoft.com/office/drawing/2014/chart" uri="{C3380CC4-5D6E-409C-BE32-E72D297353CC}">
                <c16:uniqueId val="{00000000-221F-4789-8586-687B3963CFEE}"/>
              </c:ext>
            </c:extLst>
          </c:dPt>
          <c:dPt>
            <c:idx val="5"/>
            <c:invertIfNegative val="0"/>
            <c:bubble3D val="0"/>
            <c:spPr>
              <a:solidFill>
                <a:schemeClr val="accent5">
                  <a:lumMod val="50000"/>
                </a:schemeClr>
              </a:solidFill>
              <a:ln>
                <a:noFill/>
              </a:ln>
              <a:effectLst/>
            </c:spPr>
            <c:extLst>
              <c:ext xmlns:c16="http://schemas.microsoft.com/office/drawing/2014/chart" uri="{C3380CC4-5D6E-409C-BE32-E72D297353CC}">
                <c16:uniqueId val="{00000001-221F-4789-8586-687B3963CFEE}"/>
              </c:ext>
            </c:extLst>
          </c:dPt>
          <c:dPt>
            <c:idx val="6"/>
            <c:invertIfNegative val="0"/>
            <c:bubble3D val="0"/>
            <c:spPr>
              <a:solidFill>
                <a:schemeClr val="accent5">
                  <a:lumMod val="50000"/>
                </a:schemeClr>
              </a:solidFill>
              <a:ln>
                <a:noFill/>
              </a:ln>
              <a:effectLst/>
            </c:spPr>
            <c:extLst>
              <c:ext xmlns:c16="http://schemas.microsoft.com/office/drawing/2014/chart" uri="{C3380CC4-5D6E-409C-BE32-E72D297353CC}">
                <c16:uniqueId val="{00000002-221F-4789-8586-687B3963CFEE}"/>
              </c:ext>
            </c:extLst>
          </c:dPt>
          <c:dPt>
            <c:idx val="7"/>
            <c:invertIfNegative val="0"/>
            <c:bubble3D val="0"/>
            <c:spPr>
              <a:solidFill>
                <a:schemeClr val="accent5">
                  <a:lumMod val="50000"/>
                </a:schemeClr>
              </a:solidFill>
              <a:ln>
                <a:noFill/>
              </a:ln>
              <a:effectLst/>
            </c:spPr>
            <c:extLst>
              <c:ext xmlns:c16="http://schemas.microsoft.com/office/drawing/2014/chart" uri="{C3380CC4-5D6E-409C-BE32-E72D297353CC}">
                <c16:uniqueId val="{00000003-221F-4789-8586-687B3963CFEE}"/>
              </c:ext>
            </c:extLst>
          </c:dPt>
          <c:dLbls>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Calibri (本文)"/>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'Summary Graphs'!$BE$5:$BL$6</c15:sqref>
                  </c15:fullRef>
                  <c15:levelRef>
                    <c15:sqref>'Summary Graphs'!$BE$6:$BL$6</c15:sqref>
                  </c15:levelRef>
                </c:ext>
              </c:extLst>
              <c:f>'Summary Graphs'!$BE$6:$BL$6</c:f>
              <c:strCache>
                <c:ptCount val="8"/>
                <c:pt idx="0">
                  <c:v>CO2</c:v>
                </c:pt>
                <c:pt idx="1">
                  <c:v>PM</c:v>
                </c:pt>
                <c:pt idx="2">
                  <c:v>NOx</c:v>
                </c:pt>
                <c:pt idx="3">
                  <c:v>SLCP</c:v>
                </c:pt>
                <c:pt idx="4">
                  <c:v>Travel time</c:v>
                </c:pt>
                <c:pt idx="5">
                  <c:v>Fuel savings</c:v>
                </c:pt>
                <c:pt idx="6">
                  <c:v>Road safety</c:v>
                </c:pt>
                <c:pt idx="7">
                  <c:v>Other</c:v>
                </c:pt>
              </c:strCache>
            </c:strRef>
          </c:cat>
          <c:val>
            <c:numRef>
              <c:f>'Summary Graphs'!$BE$7:$BL$7</c:f>
              <c:numCache>
                <c:formatCode>General</c:formatCode>
                <c:ptCount val="8"/>
                <c:pt idx="0">
                  <c:v>150</c:v>
                </c:pt>
                <c:pt idx="1">
                  <c:v>62</c:v>
                </c:pt>
                <c:pt idx="2">
                  <c:v>62</c:v>
                </c:pt>
                <c:pt idx="3">
                  <c:v>10</c:v>
                </c:pt>
                <c:pt idx="4">
                  <c:v>8</c:v>
                </c:pt>
                <c:pt idx="5">
                  <c:v>41</c:v>
                </c:pt>
                <c:pt idx="6">
                  <c:v>13</c:v>
                </c:pt>
                <c:pt idx="7">
                  <c:v>35</c:v>
                </c:pt>
              </c:numCache>
            </c:numRef>
          </c:val>
          <c:extLst>
            <c:ext xmlns:c16="http://schemas.microsoft.com/office/drawing/2014/chart" uri="{C3380CC4-5D6E-409C-BE32-E72D297353CC}">
              <c16:uniqueId val="{00000000-43F6-422C-A77A-83D259971084}"/>
            </c:ext>
          </c:extLst>
        </c:ser>
        <c:dLbls>
          <c:showLegendKey val="0"/>
          <c:showVal val="0"/>
          <c:showCatName val="0"/>
          <c:showSerName val="0"/>
          <c:showPercent val="0"/>
          <c:showBubbleSize val="0"/>
        </c:dLbls>
        <c:gapWidth val="42"/>
        <c:overlap val="-27"/>
        <c:axId val="1533580032"/>
        <c:axId val="1533582784"/>
      </c:barChart>
      <c:catAx>
        <c:axId val="1533580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Calibri (本文)"/>
                <a:ea typeface="+mn-ea"/>
                <a:cs typeface="+mn-cs"/>
              </a:defRPr>
            </a:pPr>
            <a:endParaRPr lang="en-US"/>
          </a:p>
        </c:txPr>
        <c:crossAx val="1533582784"/>
        <c:crosses val="autoZero"/>
        <c:auto val="1"/>
        <c:lblAlgn val="ctr"/>
        <c:lblOffset val="100"/>
        <c:noMultiLvlLbl val="0"/>
      </c:catAx>
      <c:valAx>
        <c:axId val="1533582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Calibri (本文)"/>
                    <a:ea typeface="+mn-ea"/>
                    <a:cs typeface="+mn-cs"/>
                  </a:defRPr>
                </a:pPr>
                <a:r>
                  <a:rPr lang="en-IN"/>
                  <a:t>Number of Tools and Methodologies</a:t>
                </a: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Calibri (本文)"/>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Calibri (本文)"/>
                <a:ea typeface="+mn-ea"/>
                <a:cs typeface="+mn-cs"/>
              </a:defRPr>
            </a:pPr>
            <a:endParaRPr lang="en-US"/>
          </a:p>
        </c:txPr>
        <c:crossAx val="15335800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b="1">
          <a:latin typeface="Calibri (本文)"/>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ln>
              <a:noFill/>
            </a:ln>
            <a:effectLst/>
          </c:spPr>
          <c:invertIfNegative val="0"/>
          <c:dLbls>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Graphs'!$E$43:$L$43</c:f>
              <c:strCache>
                <c:ptCount val="8"/>
                <c:pt idx="0">
                  <c:v>Intra-urban mass rapid transit investments</c:v>
                </c:pt>
                <c:pt idx="1">
                  <c:v>Comprehensive urban transport programes</c:v>
                </c:pt>
                <c:pt idx="2">
                  <c:v>Vehicle efficiency improvement programmes</c:v>
                </c:pt>
                <c:pt idx="3">
                  <c:v>Alternative fuels incentives</c:v>
                </c:pt>
                <c:pt idx="4">
                  <c:v>Inter-urban rail infrastructure</c:v>
                </c:pt>
                <c:pt idx="5">
                  <c:v>Freight transport infrastructure investments to shift mode</c:v>
                </c:pt>
                <c:pt idx="6">
                  <c:v>National fuel economy standards</c:v>
                </c:pt>
                <c:pt idx="7">
                  <c:v>Pricing policies </c:v>
                </c:pt>
              </c:strCache>
            </c:strRef>
          </c:cat>
          <c:val>
            <c:numRef>
              <c:f>'Summary Graphs'!$E$45:$L$45</c:f>
              <c:numCache>
                <c:formatCode>0%</c:formatCode>
                <c:ptCount val="8"/>
                <c:pt idx="0">
                  <c:v>0.13461538461538461</c:v>
                </c:pt>
                <c:pt idx="1">
                  <c:v>0.1423076923076923</c:v>
                </c:pt>
                <c:pt idx="2">
                  <c:v>0.15384615384615385</c:v>
                </c:pt>
                <c:pt idx="3">
                  <c:v>0.2</c:v>
                </c:pt>
                <c:pt idx="4">
                  <c:v>8.0769230769230774E-2</c:v>
                </c:pt>
                <c:pt idx="5">
                  <c:v>8.0769230769230774E-2</c:v>
                </c:pt>
                <c:pt idx="6">
                  <c:v>9.6153846153846159E-2</c:v>
                </c:pt>
                <c:pt idx="7">
                  <c:v>0.11153846153846154</c:v>
                </c:pt>
              </c:numCache>
            </c:numRef>
          </c:val>
          <c:extLst>
            <c:ext xmlns:c16="http://schemas.microsoft.com/office/drawing/2014/chart" uri="{C3380CC4-5D6E-409C-BE32-E72D297353CC}">
              <c16:uniqueId val="{00000000-9979-401B-B1BC-44C024ECEFF4}"/>
            </c:ext>
          </c:extLst>
        </c:ser>
        <c:dLbls>
          <c:showLegendKey val="0"/>
          <c:showVal val="0"/>
          <c:showCatName val="0"/>
          <c:showSerName val="0"/>
          <c:showPercent val="0"/>
          <c:showBubbleSize val="0"/>
        </c:dLbls>
        <c:gapWidth val="16"/>
        <c:axId val="1533606704"/>
        <c:axId val="1533609456"/>
      </c:barChart>
      <c:catAx>
        <c:axId val="15336067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Arial" panose="020B0604020202020204" pitchFamily="34" charset="0"/>
              </a:defRPr>
            </a:pPr>
            <a:endParaRPr lang="en-US"/>
          </a:p>
        </c:txPr>
        <c:crossAx val="1533609456"/>
        <c:crosses val="autoZero"/>
        <c:auto val="1"/>
        <c:lblAlgn val="ctr"/>
        <c:lblOffset val="100"/>
        <c:noMultiLvlLbl val="0"/>
      </c:catAx>
      <c:valAx>
        <c:axId val="1533609456"/>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Arial" panose="020B0604020202020204" pitchFamily="34" charset="0"/>
              </a:defRPr>
            </a:pPr>
            <a:endParaRPr lang="en-US"/>
          </a:p>
        </c:txPr>
        <c:crossAx val="15336067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b="0" i="0">
          <a:latin typeface="+mn-lt"/>
          <a:cs typeface="Arial" panose="020B0604020202020204" pitchFamily="34" charset="0"/>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 dir="row">_xlchart.v1.0</cx:f>
      </cx:strDim>
      <cx:numDim type="size">
        <cx:f dir="row">_xlchart.v1.1</cx:f>
      </cx:numDim>
    </cx:data>
  </cx:chartData>
  <cx:chart>
    <cx:plotArea>
      <cx:plotAreaRegion>
        <cx:series layoutId="treemap" uniqueId="{7089A918-0F93-4CCA-BAF4-C47E06C656C8}">
          <cx:spPr>
            <a:ln>
              <a:noFill/>
            </a:ln>
          </cx:spPr>
          <cx:dataPt idx="0">
            <cx:spPr>
              <a:solidFill>
                <a:srgbClr val="4BACC6">
                  <a:lumMod val="50000"/>
                </a:srgbClr>
              </a:solidFill>
            </cx:spPr>
          </cx:dataPt>
          <cx:dataPt idx="7">
            <cx:spPr>
              <a:solidFill>
                <a:srgbClr val="F79646"/>
              </a:solidFill>
            </cx:spPr>
          </cx:dataPt>
          <cx:dataPt idx="8">
            <cx:spPr>
              <a:solidFill>
                <a:srgbClr val="9BBB59"/>
              </a:solidFill>
            </cx:spPr>
          </cx:dataPt>
          <cx:dataPt idx="9">
            <cx:spPr>
              <a:solidFill>
                <a:srgbClr val="8064A2">
                  <a:lumMod val="75000"/>
                </a:srgbClr>
              </a:solidFill>
            </cx:spPr>
          </cx:dataPt>
          <cx:dataPt idx="10">
            <cx:spPr>
              <a:solidFill>
                <a:srgbClr val="C0504D"/>
              </a:solidFill>
            </cx:spPr>
          </cx:dataPt>
          <cx:dataLabels pos="inEnd">
            <cx:txPr>
              <a:bodyPr spcFirstLastPara="1" vertOverflow="ellipsis" wrap="square" lIns="0" tIns="0" rIns="0" bIns="0" anchor="ctr" anchorCtr="1"/>
              <a:lstStyle/>
              <a:p>
                <a:pPr>
                  <a:defRPr lang="en-US" sz="1800" b="0" i="0" u="none" strike="noStrike" baseline="0">
                    <a:solidFill>
                      <a:sysClr val="window" lastClr="FFFFFF"/>
                    </a:solidFill>
                    <a:latin typeface="+mn-lt"/>
                    <a:ea typeface="Arial Narrow" panose="020B0606020202030204" pitchFamily="34" charset="0"/>
                    <a:cs typeface="Arial Narrow" panose="020B0606020202030204" pitchFamily="34" charset="0"/>
                  </a:defRPr>
                </a:pPr>
                <a:endParaRPr lang="en-US" sz="1800">
                  <a:latin typeface="+mn-lt"/>
                </a:endParaRPr>
              </a:p>
            </cx:txPr>
            <cx:visibility seriesName="0" categoryName="1" value="1"/>
            <cx:separator>, </cx:separator>
            <cx:dataLabel idx="0">
              <cx:txPr>
                <a:bodyPr spcFirstLastPara="1" vertOverflow="ellipsis" wrap="square" lIns="0" tIns="0" rIns="0" bIns="0" anchor="ctr" anchorCtr="1"/>
                <a:lstStyle/>
                <a:p>
                  <a:pPr>
                    <a:defRPr>
                      <a:latin typeface="+mn-lt"/>
                      <a:ea typeface="calibri(標題)"/>
                      <a:cs typeface="calibri(標題)"/>
                    </a:defRPr>
                  </a:pPr>
                  <a:r>
                    <a:rPr lang="en-US" sz="1800">
                      <a:latin typeface="+mn-lt"/>
                    </a:rPr>
                    <a:t>Road</a:t>
                  </a:r>
                </a:p>
              </cx:txPr>
            </cx:dataLabel>
          </cx:dataLabels>
          <cx:dataId val="0"/>
          <cx:layoutPr>
            <cx:parentLabelLayout val="overlapping"/>
          </cx:layoutPr>
        </cx:series>
      </cx:plotAreaRegion>
    </cx:plotArea>
    <cx:legend pos="t" align="ctr" overlay="0">
      <cx:txPr>
        <a:bodyPr spcFirstLastPara="1" vertOverflow="ellipsis" wrap="square" lIns="0" tIns="0" rIns="0" bIns="0" anchor="ctr" anchorCtr="1"/>
        <a:lstStyle/>
        <a:p>
          <a:pPr>
            <a:defRPr sz="1000">
              <a:latin typeface="+mn-lt"/>
            </a:defRPr>
          </a:pPr>
          <a:endParaRPr lang="en-US" sz="1000">
            <a:latin typeface="+mn-lt"/>
          </a:endParaRPr>
        </a:p>
      </cx:txPr>
    </cx:legend>
  </cx:chart>
  <cx:spPr>
    <a:ln>
      <a:noFill/>
    </a:ln>
  </cx:spPr>
</cx: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microsoft.com/office/2014/relationships/chartEx" Target="../charts/chartEx1.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8</xdr:col>
      <xdr:colOff>50651</xdr:colOff>
      <xdr:row>1</xdr:row>
      <xdr:rowOff>24877</xdr:rowOff>
    </xdr:from>
    <xdr:to>
      <xdr:col>10</xdr:col>
      <xdr:colOff>371587</xdr:colOff>
      <xdr:row>3</xdr:row>
      <xdr:rowOff>165847</xdr:rowOff>
    </xdr:to>
    <xdr:pic>
      <xdr:nvPicPr>
        <xdr:cNvPr id="2" name="Picture 1" descr="https://lh5.googleusercontent.com/kJq9gzsYyUPFYMQESoHj_VurDV-Xfv1DQYPJMRPzxYmtlQlaZ0nMDovThkCAPV-wE8ZWi1jh8D5q9tZ6Qn_yVX4M16tcth9hjsSm3bxjcVbVPjsrZt5LIa6v_HZZXerEUpj5HwhU">
          <a:extLst>
            <a:ext uri="{FF2B5EF4-FFF2-40B4-BE49-F238E27FC236}">
              <a16:creationId xmlns:a16="http://schemas.microsoft.com/office/drawing/2014/main" id="{717C63F8-AC18-4163-A3CA-DA05A701B1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7451" y="207757"/>
          <a:ext cx="1540136" cy="506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581138</xdr:colOff>
      <xdr:row>0</xdr:row>
      <xdr:rowOff>173467</xdr:rowOff>
    </xdr:from>
    <xdr:to>
      <xdr:col>4</xdr:col>
      <xdr:colOff>386827</xdr:colOff>
      <xdr:row>4</xdr:row>
      <xdr:rowOff>139177</xdr:rowOff>
    </xdr:to>
    <xdr:pic>
      <xdr:nvPicPr>
        <xdr:cNvPr id="3" name="Picture 2" descr="https://lh5.googleusercontent.com/BcMwWXHZRcjV36qsn90jrXv5BN8PuKhKED-dny03EoAo-R74d6xmzXDW4MQ4PHepJSR6BKRhv68tNPqp5aJny52OI13Eo8jAGXk0wJSHyHEwWVgT38l60lDggG7OIWNxW8hVphXctduE4sVkKg">
          <a:extLst>
            <a:ext uri="{FF2B5EF4-FFF2-40B4-BE49-F238E27FC236}">
              <a16:creationId xmlns:a16="http://schemas.microsoft.com/office/drawing/2014/main" id="{F1EE801B-E882-450D-927F-AC8C016082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738" y="173467"/>
          <a:ext cx="1634489" cy="697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402067</xdr:colOff>
      <xdr:row>0</xdr:row>
      <xdr:rowOff>40117</xdr:rowOff>
    </xdr:from>
    <xdr:to>
      <xdr:col>7</xdr:col>
      <xdr:colOff>329678</xdr:colOff>
      <xdr:row>7</xdr:row>
      <xdr:rowOff>74407</xdr:rowOff>
    </xdr:to>
    <xdr:pic>
      <xdr:nvPicPr>
        <xdr:cNvPr id="4" name="Picture 3" descr="https://lh3.googleusercontent.com/JqpmieQAzkHKRooUnFSLD0jLHvOm7SpHmlKSH6JMx4zaS-scUOx5F7HUfUi_nSEWcIr6BoYdOBgUN8xuOo9jd2ij3AP-4Ow0qeQftJ-xS24M9Rw8OmZ3mfhztdPk62MibXrx57Dl">
          <a:extLst>
            <a:ext uri="{FF2B5EF4-FFF2-40B4-BE49-F238E27FC236}">
              <a16:creationId xmlns:a16="http://schemas.microsoft.com/office/drawing/2014/main" id="{9209D2DC-0BAB-4799-A025-4A7C2291FE8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0467" y="40117"/>
          <a:ext cx="1756411"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452435</xdr:colOff>
      <xdr:row>1</xdr:row>
      <xdr:rowOff>90488</xdr:rowOff>
    </xdr:from>
    <xdr:to>
      <xdr:col>14</xdr:col>
      <xdr:colOff>252411</xdr:colOff>
      <xdr:row>11</xdr:row>
      <xdr:rowOff>423863</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619125</xdr:colOff>
      <xdr:row>11</xdr:row>
      <xdr:rowOff>600073</xdr:rowOff>
    </xdr:from>
    <xdr:to>
      <xdr:col>19</xdr:col>
      <xdr:colOff>348344</xdr:colOff>
      <xdr:row>18</xdr:row>
      <xdr:rowOff>457200</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619125" y="6985633"/>
              <a:ext cx="12942299" cy="5191127"/>
            </a:xfrm>
            <a:prstGeom prst="rect">
              <a:avLst/>
            </a:prstGeom>
            <a:solidFill>
              <a:prstClr val="white"/>
            </a:solidFill>
            <a:ln w="1">
              <a:solidFill>
                <a:prstClr val="green"/>
              </a:solidFill>
            </a:ln>
          </xdr:spPr>
          <xdr:txBody>
            <a:bodyPr vertOverflow="clip" horzOverflow="clip"/>
            <a:lstStyle/>
            <a:p>
              <a:r>
                <a:rPr lang="en-US" sz="1100"/>
                <a:t>此圖表在您的 Excel 版本中無法使用。
若編輯此圖案或將此活頁簿儲存為不同格式，將永久破壞圖表。</a:t>
              </a:r>
            </a:p>
          </xdr:txBody>
        </xdr:sp>
      </mc:Fallback>
    </mc:AlternateContent>
    <xdr:clientData/>
  </xdr:twoCellAnchor>
  <xdr:twoCellAnchor>
    <xdr:from>
      <xdr:col>15</xdr:col>
      <xdr:colOff>171447</xdr:colOff>
      <xdr:row>1</xdr:row>
      <xdr:rowOff>190500</xdr:rowOff>
    </xdr:from>
    <xdr:to>
      <xdr:col>31</xdr:col>
      <xdr:colOff>200024</xdr:colOff>
      <xdr:row>11</xdr:row>
      <xdr:rowOff>552450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64</xdr:col>
      <xdr:colOff>614700</xdr:colOff>
      <xdr:row>4</xdr:row>
      <xdr:rowOff>260576</xdr:rowOff>
    </xdr:from>
    <xdr:to>
      <xdr:col>68</xdr:col>
      <xdr:colOff>1554957</xdr:colOff>
      <xdr:row>12</xdr:row>
      <xdr:rowOff>670149</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32</xdr:col>
      <xdr:colOff>370113</xdr:colOff>
      <xdr:row>4</xdr:row>
      <xdr:rowOff>65314</xdr:rowOff>
    </xdr:from>
    <xdr:to>
      <xdr:col>60</xdr:col>
      <xdr:colOff>206828</xdr:colOff>
      <xdr:row>11</xdr:row>
      <xdr:rowOff>402772</xdr:rowOff>
    </xdr:to>
    <xdr:graphicFrame macro="">
      <xdr:nvGraphicFramePr>
        <xdr:cNvPr id="7" name="Chart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116682</xdr:colOff>
      <xdr:row>18</xdr:row>
      <xdr:rowOff>671511</xdr:rowOff>
    </xdr:from>
    <xdr:to>
      <xdr:col>15</xdr:col>
      <xdr:colOff>21432</xdr:colOff>
      <xdr:row>27</xdr:row>
      <xdr:rowOff>604837</xdr:rowOff>
    </xdr:to>
    <xdr:graphicFrame macro="">
      <xdr:nvGraphicFramePr>
        <xdr:cNvPr id="8" name="Chart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314320</xdr:colOff>
      <xdr:row>11</xdr:row>
      <xdr:rowOff>683416</xdr:rowOff>
    </xdr:from>
    <xdr:to>
      <xdr:col>47</xdr:col>
      <xdr:colOff>32657</xdr:colOff>
      <xdr:row>19</xdr:row>
      <xdr:rowOff>65316</xdr:rowOff>
    </xdr:to>
    <xdr:graphicFrame macro="">
      <xdr:nvGraphicFramePr>
        <xdr:cNvPr id="9" name="Chart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48</xdr:col>
      <xdr:colOff>133350</xdr:colOff>
      <xdr:row>12</xdr:row>
      <xdr:rowOff>190500</xdr:rowOff>
    </xdr:from>
    <xdr:to>
      <xdr:col>67</xdr:col>
      <xdr:colOff>716280</xdr:colOff>
      <xdr:row>20</xdr:row>
      <xdr:rowOff>514350</xdr:rowOff>
    </xdr:to>
    <xdr:graphicFrame macro="">
      <xdr:nvGraphicFramePr>
        <xdr:cNvPr id="4" name="Chart 3">
          <a:extLst>
            <a:ext uri="{FF2B5EF4-FFF2-40B4-BE49-F238E27FC236}">
              <a16:creationId xmlns:a16="http://schemas.microsoft.com/office/drawing/2014/main" id="{E8CA5C4E-5F37-4AFB-8A31-2B9776A28C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udhi_000\Downloads\Climate%20Finance%20Transport%20Projects%20Matrix%20-%202015-04-15%20-%20M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imita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thegef.org/gef/pubs/STAP/CO2-Calculator" TargetMode="External"/><Relationship Id="rId21" Type="http://schemas.openxmlformats.org/officeDocument/2006/relationships/hyperlink" Target="http://www.vibat.org/index.shtml" TargetMode="External"/><Relationship Id="rId42" Type="http://schemas.openxmlformats.org/officeDocument/2006/relationships/hyperlink" Target="http://shop.bsigroup.com/ProductDetail/?pid=000000000030241098" TargetMode="External"/><Relationship Id="rId63" Type="http://schemas.openxmlformats.org/officeDocument/2006/relationships/hyperlink" Target="http://www.lpcb.org/index.php/component/docman/doc_view/425-1997-emissions-modelling-framework-for-hdm-4?Itemid=32" TargetMode="External"/><Relationship Id="rId84" Type="http://schemas.openxmlformats.org/officeDocument/2006/relationships/hyperlink" Target="http://www.thegef.org/gef/pubs/STAP/CO2-Calculator" TargetMode="External"/><Relationship Id="rId138" Type="http://schemas.openxmlformats.org/officeDocument/2006/relationships/hyperlink" Target="https://www.planning.dot.gov/fhwa_tool/" TargetMode="External"/><Relationship Id="rId159" Type="http://schemas.openxmlformats.org/officeDocument/2006/relationships/hyperlink" Target="https://www.google.co.in/url?sa=t&amp;rct=j&amp;q=&amp;esrc=s&amp;source=web&amp;cd=2&amp;cad=rja&amp;uact=8&amp;ved=0ahUKEwj8-4XQ9_DOAhVGsI8KHeiEBKsQFggkMAE&amp;url=http%3A%2F%2Fnepis.epa.gov%2FExe%2FZyPURL.cgi%3FDockey%3DP100HHNE.TXT&amp;usg=AFQjCNHzMryz9WAb4NmbiqzZUI2ZACv6CA&amp;sig2=1gfWGWsRis_" TargetMode="External"/><Relationship Id="rId170" Type="http://schemas.openxmlformats.org/officeDocument/2006/relationships/hyperlink" Target="http://www.slocat.net/sites/default/files/slocatfiles/contentstream/ctfresultsmeasurement.pdf" TargetMode="External"/><Relationship Id="rId107" Type="http://schemas.openxmlformats.org/officeDocument/2006/relationships/hyperlink" Target="https://www.esmap.org/esmap/node/add/tool-download-effect" TargetMode="External"/><Relationship Id="rId11" Type="http://schemas.openxmlformats.org/officeDocument/2006/relationships/hyperlink" Target="http://siteresources.worldbank.org/INTEAPREGTOPTRANSPORT/Resources/Carbon.zip" TargetMode="External"/><Relationship Id="rId32" Type="http://schemas.openxmlformats.org/officeDocument/2006/relationships/hyperlink" Target="http://www.ccap.org/safe/guidebook/guide_complete.html" TargetMode="External"/><Relationship Id="rId53" Type="http://schemas.openxmlformats.org/officeDocument/2006/relationships/hyperlink" Target="http://www.eib.org/attachments/strategies/eib_project_carbon_footprint_methodologies_en.pdf" TargetMode="External"/><Relationship Id="rId74" Type="http://schemas.openxmlformats.org/officeDocument/2006/relationships/hyperlink" Target="https://cdm.unfccc.int/filestorage/Y/F/X/YFXPHEWTDKQS6GOA2BCM9RUNV70534/EB65_repan18_ACM0016_ver03.0.0_WG.pdf?t=OEV8bmxpaDhvfDCav1FpXwy-OVbyYgC-gAqM" TargetMode="External"/><Relationship Id="rId128" Type="http://schemas.openxmlformats.org/officeDocument/2006/relationships/hyperlink" Target="http://www.adb.org/sites/default/files/institutional-document/154603/mdb-wgst-progress-report-2013-2014.pdf" TargetMode="External"/><Relationship Id="rId149" Type="http://schemas.openxmlformats.org/officeDocument/2006/relationships/hyperlink" Target="http://www.ghgprotocol.org/files/ghgp/tools/co2-mobile.pdf" TargetMode="External"/><Relationship Id="rId5" Type="http://schemas.openxmlformats.org/officeDocument/2006/relationships/hyperlink" Target="http://cleanairinitiative.org/portal/greentruckstoolkit" TargetMode="External"/><Relationship Id="rId95" Type="http://schemas.openxmlformats.org/officeDocument/2006/relationships/hyperlink" Target="http://www.cleanairinitiative.org/portal/node/1470" TargetMode="External"/><Relationship Id="rId160" Type="http://schemas.openxmlformats.org/officeDocument/2006/relationships/hyperlink" Target="https://www.epa.gov/cleandiesel/diesel-emissions-quantifier-deq" TargetMode="External"/><Relationship Id="rId181" Type="http://schemas.openxmlformats.org/officeDocument/2006/relationships/hyperlink" Target="http://bd2050.org/" TargetMode="External"/><Relationship Id="rId22" Type="http://schemas.openxmlformats.org/officeDocument/2006/relationships/hyperlink" Target="http://esmap.org/TRACE" TargetMode="External"/><Relationship Id="rId43" Type="http://schemas.openxmlformats.org/officeDocument/2006/relationships/hyperlink" Target="http://www.ecotransit.org/calculation.en.html" TargetMode="External"/><Relationship Id="rId64" Type="http://schemas.openxmlformats.org/officeDocument/2006/relationships/hyperlink" Target="http://www.sciencedirect.com/science/article/pii/S1877042813045114" TargetMode="External"/><Relationship Id="rId118" Type="http://schemas.openxmlformats.org/officeDocument/2006/relationships/hyperlink" Target="http://cleanairinitiative.org/portal/sites/default/files/Project_Summary_52_-_Low_Emissions_Cities_-_Sept2011.pdf" TargetMode="External"/><Relationship Id="rId139" Type="http://schemas.openxmlformats.org/officeDocument/2006/relationships/hyperlink" Target="https://www.planning.dot.gov/fhwa_tool/EERPAT_Florida_21.zip" TargetMode="External"/><Relationship Id="rId85" Type="http://schemas.openxmlformats.org/officeDocument/2006/relationships/hyperlink" Target="http://www.adb.org/documents/reducing-carbon-emissions-transport-projects" TargetMode="External"/><Relationship Id="rId150" Type="http://schemas.openxmlformats.org/officeDocument/2006/relationships/hyperlink" Target="http://ghgprotocol.org/sites/default/files/ghgp/Transport.pdf" TargetMode="External"/><Relationship Id="rId171" Type="http://schemas.openxmlformats.org/officeDocument/2006/relationships/hyperlink" Target="http://www.unep.org/Transport/astf/pdf/ToolRapidAssesmentUrbanMobility.pdf" TargetMode="External"/><Relationship Id="rId12" Type="http://schemas.openxmlformats.org/officeDocument/2006/relationships/hyperlink" Target="http://www.jica.go.jp/english/our_work/climate_change/pdf/mitigation_06.pdf" TargetMode="External"/><Relationship Id="rId33" Type="http://schemas.openxmlformats.org/officeDocument/2006/relationships/hyperlink" Target="http://itps.sakura.ne.jp/stlsite/STL-TOP.html" TargetMode="External"/><Relationship Id="rId108" Type="http://schemas.openxmlformats.org/officeDocument/2006/relationships/hyperlink" Target="https://cdm.unfccc.int/filestorage/P/S/G/PSGXHEW439O7CNZATDU8L1MFQI0BY6/F-CDM-AM%20-%20PDF%20version.pdf?t=NVl8bmxqZnh5fDA71gQg94ZxFmrhoJG7m5f6" TargetMode="External"/><Relationship Id="rId129" Type="http://schemas.openxmlformats.org/officeDocument/2006/relationships/hyperlink" Target="http://ecopassenger.org/" TargetMode="External"/><Relationship Id="rId54" Type="http://schemas.openxmlformats.org/officeDocument/2006/relationships/hyperlink" Target="http://www.ifc.org/wps/wcm/connect/21d21b80423bdbf19f39bf0dc33b630b/IFC+GHG+Reduction+Accounting+Guidance.pdf?MOD=AJPERES" TargetMode="External"/><Relationship Id="rId75" Type="http://schemas.openxmlformats.org/officeDocument/2006/relationships/hyperlink" Target="https://cdm.unfccc.int/filestorage/4/I/M/4IMAZ0NRSPYK26VLWCO538XBG1JF97/Revised%20PDD.pdf?t=Nlp8bmxpaGFwfDCFrpndDyCSg3R6vjkSEbRg" TargetMode="External"/><Relationship Id="rId96" Type="http://schemas.openxmlformats.org/officeDocument/2006/relationships/hyperlink" Target="http://www.gms-eoc.org/uploads/resources/141/attachment/Gota_CAI_evaluating_impact_green_freight_technologies.pdf" TargetMode="External"/><Relationship Id="rId140" Type="http://schemas.openxmlformats.org/officeDocument/2006/relationships/hyperlink" Target="http://climate.dot.gov/documents/emissions_analysis_of_freight.pdf" TargetMode="External"/><Relationship Id="rId161" Type="http://schemas.openxmlformats.org/officeDocument/2006/relationships/hyperlink" Target="https://www.tno.nl/media/2151/methodologies_for_estimating_shipping_emissions_netherlands.pdf" TargetMode="External"/><Relationship Id="rId182" Type="http://schemas.openxmlformats.org/officeDocument/2006/relationships/hyperlink" Target="http://indiaenergy.gov.in/" TargetMode="External"/><Relationship Id="rId6" Type="http://schemas.openxmlformats.org/officeDocument/2006/relationships/hyperlink" Target="http://essay.utwente.nl/63048/" TargetMode="External"/><Relationship Id="rId23" Type="http://schemas.openxmlformats.org/officeDocument/2006/relationships/hyperlink" Target="https://cdm.unfccc.int/methodologies/DB/GBFY1EP0Q2XUZQY9HJLL5BP9DOM0QW" TargetMode="External"/><Relationship Id="rId119" Type="http://schemas.openxmlformats.org/officeDocument/2006/relationships/hyperlink" Target="http://essay.utwente.nl/63048/" TargetMode="External"/><Relationship Id="rId44" Type="http://schemas.openxmlformats.org/officeDocument/2006/relationships/hyperlink" Target="http://www.bsr.org/en/our-work/working-groups/clean-cargo" TargetMode="External"/><Relationship Id="rId65" Type="http://schemas.openxmlformats.org/officeDocument/2006/relationships/hyperlink" Target="http://www.ecotransit.org/download/EcoTransIT_World_Methodology_Report_2014-12-04.pdf" TargetMode="External"/><Relationship Id="rId86" Type="http://schemas.openxmlformats.org/officeDocument/2006/relationships/hyperlink" Target="http://cleanairinitiative.org/portal/sites/default/files/Cebu_BRT_AQHealth_Full_Report_FINAL_30Oct2012.pdf" TargetMode="External"/><Relationship Id="rId130" Type="http://schemas.openxmlformats.org/officeDocument/2006/relationships/hyperlink" Target="http://www.unece.org/?id=19273" TargetMode="External"/><Relationship Id="rId151" Type="http://schemas.openxmlformats.org/officeDocument/2006/relationships/hyperlink" Target="https://ec.europa.eu/energy/intelligent/projects/sites/iee-projects/files/projects/documents/t.at._trem_methodology_en.pdf" TargetMode="External"/><Relationship Id="rId172" Type="http://schemas.openxmlformats.org/officeDocument/2006/relationships/hyperlink" Target="https://go.itdp.org/download/attachments/45973643/20131122%20The%20Tool%20for%20the%20Rapid%20Assessment%20of%20Urban%20Mobility_Nashik%20Test%20Report.pdf?api=v2" TargetMode="External"/><Relationship Id="rId13" Type="http://schemas.openxmlformats.org/officeDocument/2006/relationships/hyperlink" Target="http://www.theicct.org/info/assets/RoadmapV1/ICCT%20Roadmap%20Model%20Version%201-0%20Documentation.pdf" TargetMode="External"/><Relationship Id="rId18" Type="http://schemas.openxmlformats.org/officeDocument/2006/relationships/hyperlink" Target="http://www.energycommunity.org/default.asp?action=47" TargetMode="External"/><Relationship Id="rId39" Type="http://schemas.openxmlformats.org/officeDocument/2006/relationships/hyperlink" Target="http://greenfreightasia.org/images/GFA%20Label%20Story%20FINAL_web.pdf" TargetMode="External"/><Relationship Id="rId109" Type="http://schemas.openxmlformats.org/officeDocument/2006/relationships/hyperlink" Target="https://cdm.unfccc.int/filestorage/i/m/O1CD32L5FPHJMY8KV7GWRZ9TQXNBEA.pdf/F-CDM-AM%20-%20PDF%20version.pdf?t=eVV8bmxqZzFsfDBI8KMhiAZyperMDQ9V2KSa" TargetMode="External"/><Relationship Id="rId34" Type="http://schemas.openxmlformats.org/officeDocument/2006/relationships/hyperlink" Target="http://www.unep.org/tnt-unep/toolkit/" TargetMode="External"/><Relationship Id="rId50" Type="http://schemas.openxmlformats.org/officeDocument/2006/relationships/hyperlink" Target="http://www.irfghg.org/features.php" TargetMode="External"/><Relationship Id="rId55" Type="http://schemas.openxmlformats.org/officeDocument/2006/relationships/hyperlink" Target="http://www.adb.org/sites/default/files/publication/31198/sdwp-031.pdf" TargetMode="External"/><Relationship Id="rId76" Type="http://schemas.openxmlformats.org/officeDocument/2006/relationships/hyperlink" Target="https://cdm.unfccc.int/methodologies/PAmethodologies/tools/am-tool-03-v2.pdf" TargetMode="External"/><Relationship Id="rId97" Type="http://schemas.openxmlformats.org/officeDocument/2006/relationships/hyperlink" Target="http://www.cefic.org/Documents/IndustrySupport/Transport-and-Logistics/Sustainable%20Logistics/McKinnon%20Report%20Transport%20GHG%20emissions%2024.01.11.pdf" TargetMode="External"/><Relationship Id="rId104" Type="http://schemas.openxmlformats.org/officeDocument/2006/relationships/hyperlink" Target="http://www.thegef.org/gef/pubs/STAP/CO2-Calculator" TargetMode="External"/><Relationship Id="rId120" Type="http://schemas.openxmlformats.org/officeDocument/2006/relationships/hyperlink" Target="http://www.eib.org/attachments/strategies/eib_project_carbon_footprint_methodologies_en.pdf" TargetMode="External"/><Relationship Id="rId125" Type="http://schemas.openxmlformats.org/officeDocument/2006/relationships/hyperlink" Target="http://www.jica.go.jp/english/our_work/climate_change/c8h0vm00000137cc-att/M05_Railway_Freight_MS_CalE.xlsx" TargetMode="External"/><Relationship Id="rId141" Type="http://schemas.openxmlformats.org/officeDocument/2006/relationships/hyperlink" Target="http://climate.dot.gov/documents/emissions_analysis_of_freight.pdf" TargetMode="External"/><Relationship Id="rId146" Type="http://schemas.openxmlformats.org/officeDocument/2006/relationships/hyperlink" Target="http://cleanairasia.org/wp-content/uploads/2015/09/Clean-fleet-bus-report1.pdf" TargetMode="External"/><Relationship Id="rId167" Type="http://schemas.openxmlformats.org/officeDocument/2006/relationships/hyperlink" Target="http://www.tmleuven.com/methode/tremove/200711_paper_Tremove_Bart.pdf" TargetMode="External"/><Relationship Id="rId188" Type="http://schemas.openxmlformats.org/officeDocument/2006/relationships/comments" Target="../comments1.xml"/><Relationship Id="rId7" Type="http://schemas.openxmlformats.org/officeDocument/2006/relationships/hyperlink" Target="http://cleanairinitiative.org/portal/sites/default/files/CAI_URBAN_FORUM_17Nov2011.pdf" TargetMode="External"/><Relationship Id="rId71" Type="http://schemas.openxmlformats.org/officeDocument/2006/relationships/hyperlink" Target="http://www.cleanshippingindex.com/wp-content/uploads/2013/06/Guidance-doc-CLEAN-SHIPPING-INDEX-4.0-2013-01-06.pdf" TargetMode="External"/><Relationship Id="rId92" Type="http://schemas.openxmlformats.org/officeDocument/2006/relationships/hyperlink" Target="http://www.adb.org/documents/reducing-carbon-emissions-transport-projects" TargetMode="External"/><Relationship Id="rId162" Type="http://schemas.openxmlformats.org/officeDocument/2006/relationships/hyperlink" Target="http://database.v-c-s.org/sites/vcs.benfredaconsulting.com/files/Methodology%20for%20Determining%20GHG%20Emission%20Reductions%20through%20Bicycle%20Sharing%20Projects%20-%202011v04.4.pdf" TargetMode="External"/><Relationship Id="rId183" Type="http://schemas.openxmlformats.org/officeDocument/2006/relationships/hyperlink" Target="http://www.en-2050-low-carbon-navi.jp/pathways/11111111111111111111111111111111111111111111111/three_e_s" TargetMode="External"/><Relationship Id="rId2" Type="http://schemas.openxmlformats.org/officeDocument/2006/relationships/hyperlink" Target="http://cleanairinitiative.org/portal/sites/default/files/Pedestrian_Improvement_Sept_22_Final_View.xls" TargetMode="External"/><Relationship Id="rId29" Type="http://schemas.openxmlformats.org/officeDocument/2006/relationships/hyperlink" Target="https://cdm.unfccc.int/methodologies/DB/O9M70WPT45KZ55V39IW0BLMGE1ZEPT" TargetMode="External"/><Relationship Id="rId24" Type="http://schemas.openxmlformats.org/officeDocument/2006/relationships/hyperlink" Target="https://cdm.unfccc.int/UserManagement/FileStorage/YFXPHEWTDKQS6GOA2BCM9RUNV70534" TargetMode="External"/><Relationship Id="rId40" Type="http://schemas.openxmlformats.org/officeDocument/2006/relationships/hyperlink" Target="http://www.greenfreighteurope.eu/what-we-do/the-gfe-label.aspx" TargetMode="External"/><Relationship Id="rId45" Type="http://schemas.openxmlformats.org/officeDocument/2006/relationships/hyperlink" Target="http://www.objectifco2.fr/" TargetMode="External"/><Relationship Id="rId66" Type="http://schemas.openxmlformats.org/officeDocument/2006/relationships/hyperlink" Target="http://trid.trb.org/view.aspx?id=868191" TargetMode="External"/><Relationship Id="rId87" Type="http://schemas.openxmlformats.org/officeDocument/2006/relationships/hyperlink" Target="http://www.irfghg.org/files-upload/pdf-files/CHANGER_Article_Journal%20Pavement_Engineering_2012.pdf" TargetMode="External"/><Relationship Id="rId110" Type="http://schemas.openxmlformats.org/officeDocument/2006/relationships/hyperlink" Target="http://www.cofret-project.eu/downloads/pdf/COFRET_Deliverable_3.3_Final.pdf" TargetMode="External"/><Relationship Id="rId115" Type="http://schemas.openxmlformats.org/officeDocument/2006/relationships/hyperlink" Target="http://lowemissionsasia.org/sites/default/files/pdf_file/Evaluation%20of%20LEDS%20Models%20-%20Charles%20Marpaung.pdf" TargetMode="External"/><Relationship Id="rId131" Type="http://schemas.openxmlformats.org/officeDocument/2006/relationships/hyperlink" Target="http://www.unece.org/fileadmin/DAM/trans/doc/themes/ForFITS/Pilot%20report.pdf" TargetMode="External"/><Relationship Id="rId136" Type="http://schemas.openxmlformats.org/officeDocument/2006/relationships/hyperlink" Target="https://cdm.unfccc.int/methodologies/DB/ESNMRTV3JOELVCEJZZ713XCJ6X2ID4" TargetMode="External"/><Relationship Id="rId157" Type="http://schemas.openxmlformats.org/officeDocument/2006/relationships/hyperlink" Target="http://www.eutransportghg2050.eu/cms/assets/Uploads/Reports/EU-Transport-GHG-2050-II-Task-6-SULTAN-User-Guide-1Jun12.pdf" TargetMode="External"/><Relationship Id="rId178" Type="http://schemas.openxmlformats.org/officeDocument/2006/relationships/hyperlink" Target="https://www.nzta.govt.nz/assets/resources/Vehicle-Emissions-Prediction-Model/NZTA-Vehicle-Emissions-Prediction-Model-Guide-v1.0-FINAL-270214.pdf" TargetMode="External"/><Relationship Id="rId61" Type="http://schemas.openxmlformats.org/officeDocument/2006/relationships/hyperlink" Target="http://www.thegef.org/gef/pubs/STAP/CO2-Calculator" TargetMode="External"/><Relationship Id="rId82" Type="http://schemas.openxmlformats.org/officeDocument/2006/relationships/hyperlink" Target="https://cdm.unfccc.int/methodologies/PAmethodologies/tools/am-tool-05-v1.pdf" TargetMode="External"/><Relationship Id="rId152" Type="http://schemas.openxmlformats.org/officeDocument/2006/relationships/hyperlink" Target="http://www.cgrer.uiowa.edu/people/sguttiku/ue/simair/SIM-13-2008-VAPIS.pdf" TargetMode="External"/><Relationship Id="rId173" Type="http://schemas.openxmlformats.org/officeDocument/2006/relationships/hyperlink" Target="http://lean-green.nl/uploads/2012/01/1-emissiescan-en.pdf" TargetMode="External"/><Relationship Id="rId19" Type="http://schemas.openxmlformats.org/officeDocument/2006/relationships/hyperlink" Target="http://esmap.org/EFFECT" TargetMode="External"/><Relationship Id="rId14" Type="http://schemas.openxmlformats.org/officeDocument/2006/relationships/hyperlink" Target="http://www.theicct.org/roadmap-model-download" TargetMode="External"/><Relationship Id="rId30" Type="http://schemas.openxmlformats.org/officeDocument/2006/relationships/hyperlink" Target="https://cdm.unfccc.int/methodologies/DB/LNSTE8UK3HYYUUZRRHK4JXOAJZCY31" TargetMode="External"/><Relationship Id="rId35" Type="http://schemas.openxmlformats.org/officeDocument/2006/relationships/hyperlink" Target="http://www.jica.go.jp/english/our_work/climate_change/c8h0vm00000137cc-att/M04_Railway_Passenger_Elec_E.pdf" TargetMode="External"/><Relationship Id="rId56" Type="http://schemas.openxmlformats.org/officeDocument/2006/relationships/hyperlink" Target="http://cleanairinitiative.org/portal/sites/default/files/Bike-Sharing_TEEMP_Model_9_16_10_.xls" TargetMode="External"/><Relationship Id="rId77" Type="http://schemas.openxmlformats.org/officeDocument/2006/relationships/hyperlink" Target="http://www.thegef.org/gef/pubs/STAP/CO2-Calculator" TargetMode="External"/><Relationship Id="rId100" Type="http://schemas.openxmlformats.org/officeDocument/2006/relationships/hyperlink" Target="http://www.fta.co.uk/export/sites/fta/_galleries/downloads/logistics_carbon_reduction_scheme/decarbonisation_prediction_model_ver_1_9.xls" TargetMode="External"/><Relationship Id="rId105" Type="http://schemas.openxmlformats.org/officeDocument/2006/relationships/hyperlink" Target="http://www.adb.org/documents/reducing-carbon-emissions-transport-projects" TargetMode="External"/><Relationship Id="rId126" Type="http://schemas.openxmlformats.org/officeDocument/2006/relationships/hyperlink" Target="http://www.jica.go.jp/english/our_work/climate_change/c8h0vm00000137cc-att/M04_Railway_Passenger_Elec_CalE.xlsx" TargetMode="External"/><Relationship Id="rId147" Type="http://schemas.openxmlformats.org/officeDocument/2006/relationships/hyperlink" Target="http://www.apta.com/resources/hottopics/sustainability/Documents/Quantifying-Greenhouse-Gas-Emissions-APTA-Recommended-Practices.pdf" TargetMode="External"/><Relationship Id="rId168" Type="http://schemas.openxmlformats.org/officeDocument/2006/relationships/hyperlink" Target="http://www.eea.europa.eu/publications/copert-4-2014-estimating-emissions/download" TargetMode="External"/><Relationship Id="rId8" Type="http://schemas.openxmlformats.org/officeDocument/2006/relationships/hyperlink" Target="http://www.jica.go.jp/english/our_work/climate_change/c8h0vm00000137cc-att/M03_Railway_Passenger_MS_E.pdf" TargetMode="External"/><Relationship Id="rId51" Type="http://schemas.openxmlformats.org/officeDocument/2006/relationships/hyperlink" Target="http://publications.iadb.org/bitstream/handle/11319/5515/ESG-TN_455-GHG-Emissions-Methodology-Assessment_31Aug2012.pdf?sequence=1" TargetMode="External"/><Relationship Id="rId72" Type="http://schemas.openxmlformats.org/officeDocument/2006/relationships/hyperlink" Target="http://www.objectifco2.fr/docs/upload/49/ObjectifCO2_EnglishPresentations_2013.zip" TargetMode="External"/><Relationship Id="rId93" Type="http://schemas.openxmlformats.org/officeDocument/2006/relationships/hyperlink" Target="http://www.thegef.org/gef/pubs/STAP/CO2-Calculator" TargetMode="External"/><Relationship Id="rId98" Type="http://schemas.openxmlformats.org/officeDocument/2006/relationships/hyperlink" Target="http://cleanairinitiative.org/portal/node/6585" TargetMode="External"/><Relationship Id="rId121" Type="http://schemas.openxmlformats.org/officeDocument/2006/relationships/hyperlink" Target="http://www.fhwa.dot.gov/environment/climate_change/mitigation/publications_and_tools/carbon_estimator/users_guide/" TargetMode="External"/><Relationship Id="rId142" Type="http://schemas.openxmlformats.org/officeDocument/2006/relationships/hyperlink" Target="https://nepis.epa.gov/Exe/ZyPDF.cgi?Dockey=P100GDIF.pdf" TargetMode="External"/><Relationship Id="rId163" Type="http://schemas.openxmlformats.org/officeDocument/2006/relationships/hyperlink" Target="https://www3.epa.gov/otaq/models/mob-hist.htm" TargetMode="External"/><Relationship Id="rId184" Type="http://schemas.openxmlformats.org/officeDocument/2006/relationships/hyperlink" Target="https://www.environment.gov.za/" TargetMode="External"/><Relationship Id="rId3" Type="http://schemas.openxmlformats.org/officeDocument/2006/relationships/hyperlink" Target="http://cleanairinitiative.org/portal/sites/default/files/BRT_TEEMP_model_9_14_10_-_mac.xlsx.xls" TargetMode="External"/><Relationship Id="rId25" Type="http://schemas.openxmlformats.org/officeDocument/2006/relationships/hyperlink" Target="https://cdm.unfccc.int/methodologies/DB/4DOIK2WYP8P3AGAVJKT0CHY1NXJ4QP" TargetMode="External"/><Relationship Id="rId46" Type="http://schemas.openxmlformats.org/officeDocument/2006/relationships/hyperlink" Target="http://www.ecostation.com.au/" TargetMode="External"/><Relationship Id="rId67" Type="http://schemas.openxmlformats.org/officeDocument/2006/relationships/hyperlink" Target="http://www.epa.gov/smartway/forpartners/documents/shippers/tool-guide/420b14090.pdf" TargetMode="External"/><Relationship Id="rId116" Type="http://schemas.openxmlformats.org/officeDocument/2006/relationships/hyperlink" Target="http://www.energycommunity.org/default.asp?action=47" TargetMode="External"/><Relationship Id="rId137" Type="http://schemas.openxmlformats.org/officeDocument/2006/relationships/hyperlink" Target="https://cdm.unfccc.int/methodologies/DB/TJV2WDEKTWSTLOX4KGZEMZVA7E25GC" TargetMode="External"/><Relationship Id="rId158" Type="http://schemas.openxmlformats.org/officeDocument/2006/relationships/hyperlink" Target="http://www.eutransportghg2050.eu/cms/illustrative-scenarios-tool/" TargetMode="External"/><Relationship Id="rId20" Type="http://schemas.openxmlformats.org/officeDocument/2006/relationships/hyperlink" Target="http://www.epa.gov/smartway/forpartners/index.htm" TargetMode="External"/><Relationship Id="rId41" Type="http://schemas.openxmlformats.org/officeDocument/2006/relationships/hyperlink" Target="http://www.cofret-project.eu/" TargetMode="External"/><Relationship Id="rId62" Type="http://schemas.openxmlformats.org/officeDocument/2006/relationships/hyperlink" Target="http://www-wds.worldbank.org/external/default/WDSContentServer/WDSP/IB/2013/04/18/000333037_20130418122501/Rendered/PDF/697110P11055700as0Analysis00PUBLIC0.pdf" TargetMode="External"/><Relationship Id="rId83" Type="http://schemas.openxmlformats.org/officeDocument/2006/relationships/hyperlink" Target="http://www.thegef.org/gef/pubs/STAP/CO2-Calculator" TargetMode="External"/><Relationship Id="rId88" Type="http://schemas.openxmlformats.org/officeDocument/2006/relationships/hyperlink" Target="http://www.bsr.org/reports/BSR_CCWG_Calculate_Manage_Emissions_2015.pdf" TargetMode="External"/><Relationship Id="rId111" Type="http://schemas.openxmlformats.org/officeDocument/2006/relationships/hyperlink" Target="http://www.cofret-project.eu/downloads/pdf/COFRET_Deliverable_5.1_final_condensed.pdf" TargetMode="External"/><Relationship Id="rId132" Type="http://schemas.openxmlformats.org/officeDocument/2006/relationships/hyperlink" Target="http://www.hbefa.net/" TargetMode="External"/><Relationship Id="rId153" Type="http://schemas.openxmlformats.org/officeDocument/2006/relationships/hyperlink" Target="https://www.iata.org/whatwedo/cargo/sustainability/Documents/rp-carbon-calculation.pdf" TargetMode="External"/><Relationship Id="rId174" Type="http://schemas.openxmlformats.org/officeDocument/2006/relationships/hyperlink" Target="https://www.iea.org/etp/etpmodel/transport/" TargetMode="External"/><Relationship Id="rId179" Type="http://schemas.openxmlformats.org/officeDocument/2006/relationships/hyperlink" Target="http://2050-calculator-tool.decc.gov.uk/" TargetMode="External"/><Relationship Id="rId15" Type="http://schemas.openxmlformats.org/officeDocument/2006/relationships/hyperlink" Target="http://citytransportemissions.org.ph/introduction.html" TargetMode="External"/><Relationship Id="rId36" Type="http://schemas.openxmlformats.org/officeDocument/2006/relationships/hyperlink" Target="http://www.jica.go.jp/english/our_work/climate_change/c8h0vm00000137cc-att/M06_Railway_Freight_Elec_E.pdf" TargetMode="External"/><Relationship Id="rId57" Type="http://schemas.openxmlformats.org/officeDocument/2006/relationships/hyperlink" Target="http://www.cefic.org/Documents/IndustrySupport/Transport-and-Logistics/Best%20Practice%20Guidelines%20-%20General%20Guidelines/Cefic-ECTA%20Guidelines%20for%20measuring%20and%20managing%20CO2%20emissions%20from%20transport%20operations%20Final%2030.03.201" TargetMode="External"/><Relationship Id="rId106" Type="http://schemas.openxmlformats.org/officeDocument/2006/relationships/hyperlink" Target="https://openknowledge.worldbank.org/bitstream/handle/10986/2798/546070ESW0WHIT00India0LC0FullReport.pdf?sequence=1" TargetMode="External"/><Relationship Id="rId127" Type="http://schemas.openxmlformats.org/officeDocument/2006/relationships/hyperlink" Target="http://www.jica.go.jp/english/our_work/climate_change/c8h0vm00000137cc-att/M03_Railway_Passenger_MS_CalE.xlsx" TargetMode="External"/><Relationship Id="rId10" Type="http://schemas.openxmlformats.org/officeDocument/2006/relationships/hyperlink" Target="http://siteresources.worldbank.org/INTEAPREGTOPTRANSPORT/Resources/Carbon.zip" TargetMode="External"/><Relationship Id="rId31" Type="http://schemas.openxmlformats.org/officeDocument/2006/relationships/hyperlink" Target="https://cdm.unfccc.int/filestorage/A/W/I/AWI2FDJUMP8Z5LC3RXTNHGY9071VQE/EB81_repan19_AMS-III.C_v14.0.pdf?t=MHR8bmw3N3B6fDD45_p8Grt0-4ebxKS3Kp2u" TargetMode="External"/><Relationship Id="rId52" Type="http://schemas.openxmlformats.org/officeDocument/2006/relationships/hyperlink" Target="http://www.worldbank.org/transport/roads/rd_tools/hdm4.htm" TargetMode="External"/><Relationship Id="rId73" Type="http://schemas.openxmlformats.org/officeDocument/2006/relationships/hyperlink" Target="https://einstitute.worldbank.org/ei/course/trace-how-use-tool-rapid-assessment-city-energy" TargetMode="External"/><Relationship Id="rId78" Type="http://schemas.openxmlformats.org/officeDocument/2006/relationships/hyperlink" Target="http://siteresources.worldbank.org/INTEAPREGTOPTRANSPORT/Resources/Carbon.zip" TargetMode="External"/><Relationship Id="rId94" Type="http://schemas.openxmlformats.org/officeDocument/2006/relationships/hyperlink" Target="http://www.thegef.org/gef/pubs/STAP/CO2-Calculator" TargetMode="External"/><Relationship Id="rId99" Type="http://schemas.openxmlformats.org/officeDocument/2006/relationships/hyperlink" Target="http://www.iges.or.jp/en/archive/cp/pdf/activity20101108/07_Thaned.pdf" TargetMode="External"/><Relationship Id="rId101" Type="http://schemas.openxmlformats.org/officeDocument/2006/relationships/hyperlink" Target="http://www.jica.go.jp/english/our_work/climate_change/pdf/mitigation_06.pdf" TargetMode="External"/><Relationship Id="rId122" Type="http://schemas.openxmlformats.org/officeDocument/2006/relationships/hyperlink" Target="http://greenfreightasia.org/about-gfa-label" TargetMode="External"/><Relationship Id="rId143" Type="http://schemas.openxmlformats.org/officeDocument/2006/relationships/hyperlink" Target="http://www.nctr.usf.edu/pdf/77805.pdf" TargetMode="External"/><Relationship Id="rId148" Type="http://schemas.openxmlformats.org/officeDocument/2006/relationships/hyperlink" Target="http://www.transport-research.info/sites/default/files/project/documents/meet.pdf" TargetMode="External"/><Relationship Id="rId164" Type="http://schemas.openxmlformats.org/officeDocument/2006/relationships/hyperlink" Target="https://www3.epa.gov/otaq/models/moves/documents/420b15095.pdf" TargetMode="External"/><Relationship Id="rId169" Type="http://schemas.openxmlformats.org/officeDocument/2006/relationships/hyperlink" Target="http://www.issrc.org/ive/downloads/presentations/IVE_TRB_2005.zip" TargetMode="External"/><Relationship Id="rId185" Type="http://schemas.openxmlformats.org/officeDocument/2006/relationships/hyperlink" Target="http://www.wrirosscities.org/our-work/project-city/global-calculator-2050" TargetMode="External"/><Relationship Id="rId4" Type="http://schemas.openxmlformats.org/officeDocument/2006/relationships/hyperlink" Target="http://cleanairinitiative.org/portal/sites/default/files/Railway_Alternative_TEEMP_model_9_16_10.xls" TargetMode="External"/><Relationship Id="rId9" Type="http://schemas.openxmlformats.org/officeDocument/2006/relationships/hyperlink" Target="http://www.jica.go.jp/english/our_work/climate_change/c8h0vm00000137cc-att/M05_Railway_Freight_MS_E.pdf" TargetMode="External"/><Relationship Id="rId180" Type="http://schemas.openxmlformats.org/officeDocument/2006/relationships/hyperlink" Target="https://www.gov.uk/government/uploads/system/uploads/attachment_data/file/16290/3715-addendum-to-2050-report-transport.pdf" TargetMode="External"/><Relationship Id="rId26" Type="http://schemas.openxmlformats.org/officeDocument/2006/relationships/hyperlink" Target="https://cdm.unfccc.int/methodologies/DB/XLS2MV5XPJEKS8VDPKYY1G7SLYY56O" TargetMode="External"/><Relationship Id="rId47" Type="http://schemas.openxmlformats.org/officeDocument/2006/relationships/hyperlink" Target="http://www.cleanshippingindex.com/" TargetMode="External"/><Relationship Id="rId68" Type="http://schemas.openxmlformats.org/officeDocument/2006/relationships/hyperlink" Target="http://www.unep.org/tnt-unep/toolkit/TOOLKIT-USERMANUAL.pdf" TargetMode="External"/><Relationship Id="rId89" Type="http://schemas.openxmlformats.org/officeDocument/2006/relationships/hyperlink" Target="http://www.bsr.org/reports/BSR_CCWG_Trade_Lane_Emissions_Factors.pdf" TargetMode="External"/><Relationship Id="rId112" Type="http://schemas.openxmlformats.org/officeDocument/2006/relationships/hyperlink" Target="http://www.theicct.org/global-health-roadmap" TargetMode="External"/><Relationship Id="rId133" Type="http://schemas.openxmlformats.org/officeDocument/2006/relationships/hyperlink" Target="http://www.smartfreightcentre.org/glec/glec-framework" TargetMode="External"/><Relationship Id="rId154" Type="http://schemas.openxmlformats.org/officeDocument/2006/relationships/hyperlink" Target="http://www.urban-transport-roadmaps.eu/" TargetMode="External"/><Relationship Id="rId175" Type="http://schemas.openxmlformats.org/officeDocument/2006/relationships/hyperlink" Target="http://www.cedelft.eu/ce/stream_freight_transport/665" TargetMode="External"/><Relationship Id="rId16" Type="http://schemas.openxmlformats.org/officeDocument/2006/relationships/hyperlink" Target="http://citytransportemissions.org.ph/resources-act-tool.html" TargetMode="External"/><Relationship Id="rId37" Type="http://schemas.openxmlformats.org/officeDocument/2006/relationships/hyperlink" Target="http://www.gtkp.com/assets/uploads/20091124-131438-4013-UTEC-CETU-E.pdf" TargetMode="External"/><Relationship Id="rId58" Type="http://schemas.openxmlformats.org/officeDocument/2006/relationships/hyperlink" Target="http://www.fhwa.dot.gov/environment/climate_change/mitigation/publications_and_tools/carbon_estimator/" TargetMode="External"/><Relationship Id="rId79" Type="http://schemas.openxmlformats.org/officeDocument/2006/relationships/hyperlink" Target="http://siteresources.worldbank.org/INTEAPREGTOPTRANSPORT/Resources/Carbon.zip" TargetMode="External"/><Relationship Id="rId102" Type="http://schemas.openxmlformats.org/officeDocument/2006/relationships/hyperlink" Target="https://astae.net/sites/astae/files/publication/Road_Emission_Optimizer_Calculator.xls" TargetMode="External"/><Relationship Id="rId123" Type="http://schemas.openxmlformats.org/officeDocument/2006/relationships/hyperlink" Target="http://www.greenfreighteurope.eu/media/25736/16-10-2012_press_release_gfe_platform_en.pdf" TargetMode="External"/><Relationship Id="rId144" Type="http://schemas.openxmlformats.org/officeDocument/2006/relationships/hyperlink" Target="http://climatechange.transportation.org/pdf/NCHRPGHGGuidelinesJuly152011.pdf" TargetMode="External"/><Relationship Id="rId90" Type="http://schemas.openxmlformats.org/officeDocument/2006/relationships/hyperlink" Target="http://www.ecostation.com.au/MeasuringEmissions/Demo/" TargetMode="External"/><Relationship Id="rId165" Type="http://schemas.openxmlformats.org/officeDocument/2006/relationships/hyperlink" Target="https://www.ifeu.de/verkehrundumwelt/pdf/IFEU(2005)_TREMOD_Methodology_Report_Summary.pdf" TargetMode="External"/><Relationship Id="rId186" Type="http://schemas.openxmlformats.org/officeDocument/2006/relationships/printerSettings" Target="../printerSettings/printerSettings1.bin"/><Relationship Id="rId27" Type="http://schemas.openxmlformats.org/officeDocument/2006/relationships/hyperlink" Target="https://cdm.unfccc.int/UserManagement/FileStorage/O1CD32L5FPHJMY8KV7GWRZ9TQXNBEA" TargetMode="External"/><Relationship Id="rId48" Type="http://schemas.openxmlformats.org/officeDocument/2006/relationships/hyperlink" Target="https://www.env.go.jp/earth/ondanka/supply_chain/gvc/en/files/GuideLine.pdf" TargetMode="External"/><Relationship Id="rId69" Type="http://schemas.openxmlformats.org/officeDocument/2006/relationships/hyperlink" Target="http://www.adb.org/sites/default/files/project-document/68254/39578-reg-dpta.pdf" TargetMode="External"/><Relationship Id="rId113" Type="http://schemas.openxmlformats.org/officeDocument/2006/relationships/hyperlink" Target="http://publications.iadb.org/bitstream/handle/11319/6710/Background-Paper-Sector-Analysis-of-Transportation-and-Climate-Change.pdf?sequence=1" TargetMode="External"/><Relationship Id="rId134" Type="http://schemas.openxmlformats.org/officeDocument/2006/relationships/hyperlink" Target="http://www.nucms.nl/tpl/smart-freight-centre/upload/GLECValidationCaseStudy.pdf" TargetMode="External"/><Relationship Id="rId80" Type="http://schemas.openxmlformats.org/officeDocument/2006/relationships/hyperlink" Target="http://www.thegef.org/gef/pubs/STAP/CO2-Calculator" TargetMode="External"/><Relationship Id="rId155" Type="http://schemas.openxmlformats.org/officeDocument/2006/relationships/hyperlink" Target="http://www.cofret-project.eu/downloads/pdf/ghg-freight-guide.pdf" TargetMode="External"/><Relationship Id="rId176" Type="http://schemas.openxmlformats.org/officeDocument/2006/relationships/hyperlink" Target="http://www.globalchange.umd.edu/archived-models/gcam/download/" TargetMode="External"/><Relationship Id="rId17" Type="http://schemas.openxmlformats.org/officeDocument/2006/relationships/hyperlink" Target="http://pub.iges.or.jp/modules/envirolib/upload/3209/attach/transport%20co-benefits%20guideline.pdf" TargetMode="External"/><Relationship Id="rId38" Type="http://schemas.openxmlformats.org/officeDocument/2006/relationships/hyperlink" Target="http://www.fta.co.uk/export/sites/fta/_galleries/downloads/logistics_carbon_reduction_scheme/model_instructions.doc" TargetMode="External"/><Relationship Id="rId59" Type="http://schemas.openxmlformats.org/officeDocument/2006/relationships/hyperlink" Target="http://ghgprotocol.org/files/ghgp/GHGP_GPC.pdf" TargetMode="External"/><Relationship Id="rId103" Type="http://schemas.openxmlformats.org/officeDocument/2006/relationships/hyperlink" Target="http://cleanairinitiative.org/portal/lpadownload" TargetMode="External"/><Relationship Id="rId124" Type="http://schemas.openxmlformats.org/officeDocument/2006/relationships/hyperlink" Target="http://www.jica.go.jp/english/our_work/climate_change/c8h0vm00000137cc-att/M06_Railway_Freight_Elec_CalE.xlsx" TargetMode="External"/><Relationship Id="rId70" Type="http://schemas.openxmlformats.org/officeDocument/2006/relationships/hyperlink" Target="http://www.vibat.org/vibat_uk/pdf/vibatuk_stage3.pdf" TargetMode="External"/><Relationship Id="rId91" Type="http://schemas.openxmlformats.org/officeDocument/2006/relationships/hyperlink" Target="http://www.thegef.org/gef/pubs/STAP/CO2-Calculator" TargetMode="External"/><Relationship Id="rId145" Type="http://schemas.openxmlformats.org/officeDocument/2006/relationships/hyperlink" Target="http://scholarcommons.usf.edu/cgi/viewcontent.cgi?article=1013&amp;context=jpt" TargetMode="External"/><Relationship Id="rId166" Type="http://schemas.openxmlformats.org/officeDocument/2006/relationships/hyperlink" Target="https://www.ifeu.de/verkehrundumwelt/pdf/IFEU(2005)_TREMOD_Methodology_Report_Summary.pdf" TargetMode="External"/><Relationship Id="rId187" Type="http://schemas.openxmlformats.org/officeDocument/2006/relationships/vmlDrawing" Target="../drawings/vmlDrawing1.vml"/><Relationship Id="rId1" Type="http://schemas.openxmlformats.org/officeDocument/2006/relationships/hyperlink" Target="http://cleanairinitiative.org/portal/sites/default/files/Bikeway_TEEMP_Model_9_6_10.xls" TargetMode="External"/><Relationship Id="rId28" Type="http://schemas.openxmlformats.org/officeDocument/2006/relationships/hyperlink" Target="https://cdm.unfccc.int/methodologies/SSCmethodologies/pnm/byref/SSC-NM019" TargetMode="External"/><Relationship Id="rId49" Type="http://schemas.openxmlformats.org/officeDocument/2006/relationships/hyperlink" Target="http://documents.worldbank.org/curated/en/2011/06/16370656/transport-greenhouse-gas-emissions-mitigation-road-construction-rehabilitation-toolkit-developing-countries" TargetMode="External"/><Relationship Id="rId114" Type="http://schemas.openxmlformats.org/officeDocument/2006/relationships/hyperlink" Target="http://publications.iadb.org/handle/11319/3613?locale-attribute=en" TargetMode="External"/><Relationship Id="rId60" Type="http://schemas.openxmlformats.org/officeDocument/2006/relationships/hyperlink" Target="http://documents.worldbank.org/curated/en/1998/09/1976183/greenhouse-gas-assessment-handbook-practical-guidance-document-assessment-project-level-greenhouse-gas-emissions" TargetMode="External"/><Relationship Id="rId81" Type="http://schemas.openxmlformats.org/officeDocument/2006/relationships/hyperlink" Target="http://www.adb.org/documents/reducing-carbon-emissions-transport-projects" TargetMode="External"/><Relationship Id="rId135" Type="http://schemas.openxmlformats.org/officeDocument/2006/relationships/hyperlink" Target="https://cdm.unfccc.int/methodologies/DB/BHJJAG6KCN60INVXCKXWOXRRX9UKTG" TargetMode="External"/><Relationship Id="rId156" Type="http://schemas.openxmlformats.org/officeDocument/2006/relationships/hyperlink" Target="https://discover.amee.com/categories/DEFRA_freight_transport_methodology" TargetMode="External"/><Relationship Id="rId177" Type="http://schemas.openxmlformats.org/officeDocument/2006/relationships/hyperlink" Target="http://www.ghgenius.ca/"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http://essay.utwente.nl/63048/" TargetMode="External"/><Relationship Id="rId21" Type="http://schemas.openxmlformats.org/officeDocument/2006/relationships/hyperlink" Target="http://www.vibat.org/index.shtml" TargetMode="External"/><Relationship Id="rId42" Type="http://schemas.openxmlformats.org/officeDocument/2006/relationships/hyperlink" Target="http://shop.bsigroup.com/ProductDetail/?pid=000000000030241098" TargetMode="External"/><Relationship Id="rId63" Type="http://schemas.openxmlformats.org/officeDocument/2006/relationships/hyperlink" Target="http://www.sciencedirect.com/science/article/pii/S1877042813045114" TargetMode="External"/><Relationship Id="rId84" Type="http://schemas.openxmlformats.org/officeDocument/2006/relationships/hyperlink" Target="http://www.adb.org/documents/reducing-carbon-emissions-transport-projects" TargetMode="External"/><Relationship Id="rId138" Type="http://schemas.openxmlformats.org/officeDocument/2006/relationships/hyperlink" Target="http://climate.dot.gov/documents/emissions_analysis_of_freight.pdf" TargetMode="External"/><Relationship Id="rId159" Type="http://schemas.openxmlformats.org/officeDocument/2006/relationships/hyperlink" Target="https://www.tno.nl/media/2151/methodologies_for_estimating_shipping_emissions_netherlands.pdf" TargetMode="External"/><Relationship Id="rId170" Type="http://schemas.openxmlformats.org/officeDocument/2006/relationships/hyperlink" Target="https://go.itdp.org/download/attachments/45973643/20131122%20The%20Tool%20for%20the%20Rapid%20Assessment%20of%20Urban%20Mobility_Nashik%20Test%20Report.pdf?api=v2" TargetMode="External"/><Relationship Id="rId191" Type="http://schemas.openxmlformats.org/officeDocument/2006/relationships/hyperlink" Target="http://transportdata.net/en/page/11" TargetMode="External"/><Relationship Id="rId205" Type="http://schemas.openxmlformats.org/officeDocument/2006/relationships/hyperlink" Target="http://citeseerx.ist.psu.edu/viewdoc/download?doi=10.1.1.208.9765&amp;rep=rep1&amp;type=pdf" TargetMode="External"/><Relationship Id="rId226" Type="http://schemas.openxmlformats.org/officeDocument/2006/relationships/hyperlink" Target="http://www.thegef.org/gef/pubs/STAP/CO2-Calculator" TargetMode="External"/><Relationship Id="rId107" Type="http://schemas.openxmlformats.org/officeDocument/2006/relationships/hyperlink" Target="https://cdm.unfccc.int/filestorage/i/m/O1CD32L5FPHJMY8KV7GWRZ9TQXNBEA.pdf/F-CDM-AM%20-%20PDF%20version.pdf?t=eVV8bmxqZzFsfDBI8KMhiAZyperMDQ9V2KSa" TargetMode="External"/><Relationship Id="rId11" Type="http://schemas.openxmlformats.org/officeDocument/2006/relationships/hyperlink" Target="http://siteresources.worldbank.org/INTEAPREGTOPTRANSPORT/Resources/Carbon.zip" TargetMode="External"/><Relationship Id="rId32" Type="http://schemas.openxmlformats.org/officeDocument/2006/relationships/hyperlink" Target="http://www.ccap.org/safe/guidebook/guide_complete.html" TargetMode="External"/><Relationship Id="rId53" Type="http://schemas.openxmlformats.org/officeDocument/2006/relationships/hyperlink" Target="http://www.eib.org/attachments/strategies/eib_project_carbon_footprint_methodologies_en.pdf" TargetMode="External"/><Relationship Id="rId74" Type="http://schemas.openxmlformats.org/officeDocument/2006/relationships/hyperlink" Target="https://cdm.unfccc.int/filestorage/4/I/M/4IMAZ0NRSPYK26VLWCO538XBG1JF97/Revised%20PDD.pdf?t=Nlp8bmxpaGFwfDCFrpndDyCSg3R6vjkSEbRg" TargetMode="External"/><Relationship Id="rId128" Type="http://schemas.openxmlformats.org/officeDocument/2006/relationships/hyperlink" Target="http://www.unece.org/?id=19273" TargetMode="External"/><Relationship Id="rId149" Type="http://schemas.openxmlformats.org/officeDocument/2006/relationships/hyperlink" Target="https://ec.europa.eu/energy/intelligent/projects/sites/iee-projects/files/projects/documents/t.at._trem_methodology_en.pdf" TargetMode="External"/><Relationship Id="rId5" Type="http://schemas.openxmlformats.org/officeDocument/2006/relationships/hyperlink" Target="http://cleanairinitiative.org/portal/greentruckstoolkit" TargetMode="External"/><Relationship Id="rId95" Type="http://schemas.openxmlformats.org/officeDocument/2006/relationships/hyperlink" Target="http://www.cefic.org/Documents/IndustrySupport/Transport-and-Logistics/Sustainable%20Logistics/McKinnon%20Report%20Transport%20GHG%20emissions%2024.01.11.pdf" TargetMode="External"/><Relationship Id="rId160" Type="http://schemas.openxmlformats.org/officeDocument/2006/relationships/hyperlink" Target="http://database.v-c-s.org/sites/vcs.benfredaconsulting.com/files/Methodology%20for%20Determining%20GHG%20Emission%20Reductions%20through%20Bicycle%20Sharing%20Projects%20-%202011v04.4.pdf" TargetMode="External"/><Relationship Id="rId181" Type="http://schemas.openxmlformats.org/officeDocument/2006/relationships/hyperlink" Target="http://www.en-2050-low-carbon-navi.jp/pathways/11111111111111111111111111111111111111111111111/three_e_s" TargetMode="External"/><Relationship Id="rId216" Type="http://schemas.openxmlformats.org/officeDocument/2006/relationships/hyperlink" Target="https://www.nctr.usf.edu/pdf/77909.pdf" TargetMode="External"/><Relationship Id="rId237" Type="http://schemas.openxmlformats.org/officeDocument/2006/relationships/vmlDrawing" Target="../drawings/vmlDrawing2.vml"/><Relationship Id="rId22" Type="http://schemas.openxmlformats.org/officeDocument/2006/relationships/hyperlink" Target="http://esmap.org/TRACE" TargetMode="External"/><Relationship Id="rId43" Type="http://schemas.openxmlformats.org/officeDocument/2006/relationships/hyperlink" Target="http://www.ecotransit.org/calculation.en.html" TargetMode="External"/><Relationship Id="rId64" Type="http://schemas.openxmlformats.org/officeDocument/2006/relationships/hyperlink" Target="http://www.ecotransit.org/download/EcoTransIT_World_Methodology_Report_2014-12-04.pdf" TargetMode="External"/><Relationship Id="rId118" Type="http://schemas.openxmlformats.org/officeDocument/2006/relationships/hyperlink" Target="http://www.eib.org/attachments/strategies/eib_project_carbon_footprint_methodologies_en.pdf" TargetMode="External"/><Relationship Id="rId139" Type="http://schemas.openxmlformats.org/officeDocument/2006/relationships/hyperlink" Target="http://climate.dot.gov/documents/emissions_analysis_of_freight.pdf" TargetMode="External"/><Relationship Id="rId85" Type="http://schemas.openxmlformats.org/officeDocument/2006/relationships/hyperlink" Target="http://cleanairinitiative.org/portal/sites/default/files/Cebu_BRT_AQHealth_Full_Report_FINAL_30Oct2012.pdf" TargetMode="External"/><Relationship Id="rId150" Type="http://schemas.openxmlformats.org/officeDocument/2006/relationships/hyperlink" Target="http://www.cgrer.uiowa.edu/people/sguttiku/ue/simair/SIM-13-2008-VAPIS.pdf" TargetMode="External"/><Relationship Id="rId171" Type="http://schemas.openxmlformats.org/officeDocument/2006/relationships/hyperlink" Target="http://lean-green.nl/uploads/2012/01/1-emissiescan-en.pdf" TargetMode="External"/><Relationship Id="rId192" Type="http://schemas.openxmlformats.org/officeDocument/2006/relationships/hyperlink" Target="http://www.shippingefficiency.org/sites/shippingefficiency.org/files/BetterFleet-Methodology.pdf" TargetMode="External"/><Relationship Id="rId206" Type="http://schemas.openxmlformats.org/officeDocument/2006/relationships/hyperlink" Target="http://archive.iclei.org/fileadmin/user_upload/documents/Global/Progams/CCP/Standards/IEAP_October2010_color.pdf" TargetMode="External"/><Relationship Id="rId227" Type="http://schemas.openxmlformats.org/officeDocument/2006/relationships/hyperlink" Target="http://www.thegef.org/gef/pubs/STAP/CO2-Calculator" TargetMode="External"/><Relationship Id="rId12" Type="http://schemas.openxmlformats.org/officeDocument/2006/relationships/hyperlink" Target="http://www.jica.go.jp/english/our_work/climate_change/pdf/mitigation_06.pdf" TargetMode="External"/><Relationship Id="rId33" Type="http://schemas.openxmlformats.org/officeDocument/2006/relationships/hyperlink" Target="http://itps.sakura.ne.jp/stlsite/STL-TOP.html" TargetMode="External"/><Relationship Id="rId108" Type="http://schemas.openxmlformats.org/officeDocument/2006/relationships/hyperlink" Target="http://www.cofret-project.eu/downloads/pdf/COFRET_Deliverable_3.3_Final.pdf" TargetMode="External"/><Relationship Id="rId129" Type="http://schemas.openxmlformats.org/officeDocument/2006/relationships/hyperlink" Target="http://www.unece.org/fileadmin/DAM/trans/doc/themes/ForFITS/Pilot%20report.pdf" TargetMode="External"/><Relationship Id="rId54" Type="http://schemas.openxmlformats.org/officeDocument/2006/relationships/hyperlink" Target="http://www.ifc.org/wps/wcm/connect/21d21b80423bdbf19f39bf0dc33b630b/IFC+GHG+Reduction+Accounting+Guidance.pdf?MOD=AJPERES" TargetMode="External"/><Relationship Id="rId75" Type="http://schemas.openxmlformats.org/officeDocument/2006/relationships/hyperlink" Target="https://cdm.unfccc.int/methodologies/PAmethodologies/tools/am-tool-03-v2.pdf" TargetMode="External"/><Relationship Id="rId96" Type="http://schemas.openxmlformats.org/officeDocument/2006/relationships/hyperlink" Target="http://cleanairinitiative.org/portal/node/6585" TargetMode="External"/><Relationship Id="rId140" Type="http://schemas.openxmlformats.org/officeDocument/2006/relationships/hyperlink" Target="https://nepis.epa.gov/Exe/ZyPDF.cgi?Dockey=P100GDIF.pdf" TargetMode="External"/><Relationship Id="rId161" Type="http://schemas.openxmlformats.org/officeDocument/2006/relationships/hyperlink" Target="https://www3.epa.gov/otaq/models/mob-hist.htm" TargetMode="External"/><Relationship Id="rId182" Type="http://schemas.openxmlformats.org/officeDocument/2006/relationships/hyperlink" Target="https://www.environment.gov.za/" TargetMode="External"/><Relationship Id="rId217" Type="http://schemas.openxmlformats.org/officeDocument/2006/relationships/hyperlink" Target="https://www.iea.org/media/topics/transport/FEPITMethodologyReport.PDF" TargetMode="External"/><Relationship Id="rId6" Type="http://schemas.openxmlformats.org/officeDocument/2006/relationships/hyperlink" Target="http://essay.utwente.nl/63048/" TargetMode="External"/><Relationship Id="rId238" Type="http://schemas.openxmlformats.org/officeDocument/2006/relationships/comments" Target="../comments2.xml"/><Relationship Id="rId23" Type="http://schemas.openxmlformats.org/officeDocument/2006/relationships/hyperlink" Target="https://cdm.unfccc.int/methodologies/DB/GBFY1EP0Q2XUZQY9HJLL5BP9DOM0QW" TargetMode="External"/><Relationship Id="rId119" Type="http://schemas.openxmlformats.org/officeDocument/2006/relationships/hyperlink" Target="http://www.fhwa.dot.gov/environment/climate_change/mitigation/publications_and_tools/carbon_estimator/users_guide/" TargetMode="External"/><Relationship Id="rId44" Type="http://schemas.openxmlformats.org/officeDocument/2006/relationships/hyperlink" Target="http://www.bsr.org/en/our-work/working-groups/clean-cargo" TargetMode="External"/><Relationship Id="rId65" Type="http://schemas.openxmlformats.org/officeDocument/2006/relationships/hyperlink" Target="http://trid.trb.org/view.aspx?id=868191" TargetMode="External"/><Relationship Id="rId86" Type="http://schemas.openxmlformats.org/officeDocument/2006/relationships/hyperlink" Target="http://www.irfghg.org/files-upload/pdf-files/CHANGER_Article_Journal%20Pavement_Engineering_2012.pdf" TargetMode="External"/><Relationship Id="rId130" Type="http://schemas.openxmlformats.org/officeDocument/2006/relationships/hyperlink" Target="http://www.hbefa.net/" TargetMode="External"/><Relationship Id="rId151" Type="http://schemas.openxmlformats.org/officeDocument/2006/relationships/hyperlink" Target="https://www.iata.org/whatwedo/cargo/sustainability/Documents/rp-carbon-calculation.pdf" TargetMode="External"/><Relationship Id="rId172" Type="http://schemas.openxmlformats.org/officeDocument/2006/relationships/hyperlink" Target="https://www.iea.org/etp/etpmodel/transport/" TargetMode="External"/><Relationship Id="rId193" Type="http://schemas.openxmlformats.org/officeDocument/2006/relationships/hyperlink" Target="http://www.sciencedirect.com/science/article/pii/S2352146516302605" TargetMode="External"/><Relationship Id="rId207" Type="http://schemas.openxmlformats.org/officeDocument/2006/relationships/hyperlink" Target="https://greet.es.anl.gov/net" TargetMode="External"/><Relationship Id="rId228" Type="http://schemas.openxmlformats.org/officeDocument/2006/relationships/hyperlink" Target="http://www.thegef.org/gef/pubs/STAP/CO2-Calculator" TargetMode="External"/><Relationship Id="rId13" Type="http://schemas.openxmlformats.org/officeDocument/2006/relationships/hyperlink" Target="http://www.theicct.org/info/assets/RoadmapV1/ICCT%20Roadmap%20Model%20Version%201-0%20Documentation.pdf" TargetMode="External"/><Relationship Id="rId109" Type="http://schemas.openxmlformats.org/officeDocument/2006/relationships/hyperlink" Target="http://www.cofret-project.eu/downloads/pdf/COFRET_Deliverable_5.1_final_condensed.pdf" TargetMode="External"/><Relationship Id="rId34" Type="http://schemas.openxmlformats.org/officeDocument/2006/relationships/hyperlink" Target="http://www.unep.org/tnt-unep/toolkit/" TargetMode="External"/><Relationship Id="rId55" Type="http://schemas.openxmlformats.org/officeDocument/2006/relationships/hyperlink" Target="http://www.adb.org/sites/default/files/publication/31198/sdwp-031.pdf" TargetMode="External"/><Relationship Id="rId76" Type="http://schemas.openxmlformats.org/officeDocument/2006/relationships/hyperlink" Target="http://www.thegef.org/gef/pubs/STAP/CO2-Calculator" TargetMode="External"/><Relationship Id="rId97" Type="http://schemas.openxmlformats.org/officeDocument/2006/relationships/hyperlink" Target="http://www.iges.or.jp/en/archive/cp/pdf/activity20101108/07_Thaned.pdf" TargetMode="External"/><Relationship Id="rId120" Type="http://schemas.openxmlformats.org/officeDocument/2006/relationships/hyperlink" Target="http://greenfreightasia.org/about-gfa-label" TargetMode="External"/><Relationship Id="rId141" Type="http://schemas.openxmlformats.org/officeDocument/2006/relationships/hyperlink" Target="http://www.nctr.usf.edu/pdf/77805.pdf" TargetMode="External"/><Relationship Id="rId7" Type="http://schemas.openxmlformats.org/officeDocument/2006/relationships/hyperlink" Target="http://cleanairinitiative.org/portal/sites/default/files/CAI_URBAN_FORUM_17Nov2011.pdf" TargetMode="External"/><Relationship Id="rId162" Type="http://schemas.openxmlformats.org/officeDocument/2006/relationships/hyperlink" Target="https://www3.epa.gov/otaq/models/moves/documents/420b15095.pdf" TargetMode="External"/><Relationship Id="rId183" Type="http://schemas.openxmlformats.org/officeDocument/2006/relationships/hyperlink" Target="http://www.wrirosscities.org/our-work/project-city/global-calculator-2050" TargetMode="External"/><Relationship Id="rId218" Type="http://schemas.openxmlformats.org/officeDocument/2006/relationships/hyperlink" Target="http://database.v-c-s.org/sites/v-c-s.org/files/Methodology%20for%20Efficiency%20Improvements%20HDVs%20and%20Mobile%20Machinery.pdf" TargetMode="External"/><Relationship Id="rId24" Type="http://schemas.openxmlformats.org/officeDocument/2006/relationships/hyperlink" Target="https://cdm.unfccc.int/UserManagement/FileStorage/YFXPHEWTDKQS6GOA2BCM9RUNV70534" TargetMode="External"/><Relationship Id="rId45" Type="http://schemas.openxmlformats.org/officeDocument/2006/relationships/hyperlink" Target="http://www.objectifco2.fr/" TargetMode="External"/><Relationship Id="rId66" Type="http://schemas.openxmlformats.org/officeDocument/2006/relationships/hyperlink" Target="http://www.epa.gov/smartway/forpartners/documents/shippers/tool-guide/420b14090.pdf" TargetMode="External"/><Relationship Id="rId87" Type="http://schemas.openxmlformats.org/officeDocument/2006/relationships/hyperlink" Target="http://www.bsr.org/reports/BSR_CCWG_Calculate_Manage_Emissions_2015.pdf" TargetMode="External"/><Relationship Id="rId110" Type="http://schemas.openxmlformats.org/officeDocument/2006/relationships/hyperlink" Target="http://www.theicct.org/global-health-roadmap" TargetMode="External"/><Relationship Id="rId131" Type="http://schemas.openxmlformats.org/officeDocument/2006/relationships/hyperlink" Target="http://www.smartfreightcentre.org/glec/glec-framework" TargetMode="External"/><Relationship Id="rId152" Type="http://schemas.openxmlformats.org/officeDocument/2006/relationships/hyperlink" Target="http://www.urban-transport-roadmaps.eu/" TargetMode="External"/><Relationship Id="rId173" Type="http://schemas.openxmlformats.org/officeDocument/2006/relationships/hyperlink" Target="http://www.cedelft.eu/ce/stream_freight_transport/665" TargetMode="External"/><Relationship Id="rId194" Type="http://schemas.openxmlformats.org/officeDocument/2006/relationships/hyperlink" Target="http://www.transport-intelligent.net/IMG/pdf/ecmetiMethodologiesImpactITSApplications.pdf" TargetMode="External"/><Relationship Id="rId208" Type="http://schemas.openxmlformats.org/officeDocument/2006/relationships/hyperlink" Target="https://ops.fhwa.dot.gov/trafficanalysistools/idas.htm" TargetMode="External"/><Relationship Id="rId229" Type="http://schemas.openxmlformats.org/officeDocument/2006/relationships/hyperlink" Target="http://www.thegef.org/gef/pubs/STAP/CO2-Calculator" TargetMode="External"/><Relationship Id="rId14" Type="http://schemas.openxmlformats.org/officeDocument/2006/relationships/hyperlink" Target="http://www.theicct.org/roadmap-model-download" TargetMode="External"/><Relationship Id="rId35" Type="http://schemas.openxmlformats.org/officeDocument/2006/relationships/hyperlink" Target="http://www.jica.go.jp/english/our_work/climate_change/c8h0vm00000137cc-att/M04_Railway_Passenger_Elec_E.pdf" TargetMode="External"/><Relationship Id="rId56" Type="http://schemas.openxmlformats.org/officeDocument/2006/relationships/hyperlink" Target="http://cleanairinitiative.org/portal/sites/default/files/Bike-Sharing_TEEMP_Model_9_16_10_.xls" TargetMode="External"/><Relationship Id="rId77" Type="http://schemas.openxmlformats.org/officeDocument/2006/relationships/hyperlink" Target="http://siteresources.worldbank.org/INTEAPREGTOPTRANSPORT/Resources/Carbon.zip" TargetMode="External"/><Relationship Id="rId100" Type="http://schemas.openxmlformats.org/officeDocument/2006/relationships/hyperlink" Target="https://astae.net/sites/astae/files/publication/Road_Emission_Optimizer_Calculator.xls" TargetMode="External"/><Relationship Id="rId8" Type="http://schemas.openxmlformats.org/officeDocument/2006/relationships/hyperlink" Target="http://www.jica.go.jp/english/our_work/climate_change/c8h0vm00000137cc-att/M03_Railway_Passenger_MS_E.pdf" TargetMode="External"/><Relationship Id="rId98" Type="http://schemas.openxmlformats.org/officeDocument/2006/relationships/hyperlink" Target="http://www.fta.co.uk/export/sites/fta/_galleries/downloads/logistics_carbon_reduction_scheme/decarbonisation_prediction_model_ver_1_9.xls" TargetMode="External"/><Relationship Id="rId121" Type="http://schemas.openxmlformats.org/officeDocument/2006/relationships/hyperlink" Target="http://www.greenfreighteurope.eu/media/25736/16-10-2012_press_release_gfe_platform_en.pdf" TargetMode="External"/><Relationship Id="rId142" Type="http://schemas.openxmlformats.org/officeDocument/2006/relationships/hyperlink" Target="http://climatechange.transportation.org/pdf/NCHRPGHGGuidelinesJuly152011.pdf" TargetMode="External"/><Relationship Id="rId163" Type="http://schemas.openxmlformats.org/officeDocument/2006/relationships/hyperlink" Target="https://www.ifeu.de/verkehrundumwelt/pdf/IFEU(2005)_TREMOD_Methodology_Report_Summary.pdf" TargetMode="External"/><Relationship Id="rId184" Type="http://schemas.openxmlformats.org/officeDocument/2006/relationships/hyperlink" Target="http://www.pbl.nl/sites/default/files/cms/publicaties/PBL2016_Methods%20for%20calculating%20the%20emissions%20of%20transport%20in%20the%20Netherlands_2425.pdf" TargetMode="External"/><Relationship Id="rId219" Type="http://schemas.openxmlformats.org/officeDocument/2006/relationships/hyperlink" Target="http://en.openei.org/wiki/Federal_Highway_Administration" TargetMode="External"/><Relationship Id="rId230" Type="http://schemas.openxmlformats.org/officeDocument/2006/relationships/hyperlink" Target="http://www.thegef.org/gef/pubs/STAP/CO2-Calculator" TargetMode="External"/><Relationship Id="rId25" Type="http://schemas.openxmlformats.org/officeDocument/2006/relationships/hyperlink" Target="https://cdm.unfccc.int/methodologies/DB/4DOIK2WYP8P3AGAVJKT0CHY1NXJ4QP" TargetMode="External"/><Relationship Id="rId46" Type="http://schemas.openxmlformats.org/officeDocument/2006/relationships/hyperlink" Target="http://www.ecostation.com.au/" TargetMode="External"/><Relationship Id="rId67" Type="http://schemas.openxmlformats.org/officeDocument/2006/relationships/hyperlink" Target="http://www.unep.org/tnt-unep/toolkit/TOOLKIT-USERMANUAL.pdf" TargetMode="External"/><Relationship Id="rId88" Type="http://schemas.openxmlformats.org/officeDocument/2006/relationships/hyperlink" Target="http://www.bsr.org/reports/BSR_CCWG_Trade_Lane_Emissions_Factors.pdf" TargetMode="External"/><Relationship Id="rId111" Type="http://schemas.openxmlformats.org/officeDocument/2006/relationships/hyperlink" Target="http://publications.iadb.org/bitstream/handle/11319/6710/Background-Paper-Sector-Analysis-of-Transportation-and-Climate-Change.pdf?sequence=1" TargetMode="External"/><Relationship Id="rId132" Type="http://schemas.openxmlformats.org/officeDocument/2006/relationships/hyperlink" Target="http://www.nucms.nl/tpl/smart-freight-centre/upload/GLECValidationCaseStudy.pdf" TargetMode="External"/><Relationship Id="rId153" Type="http://schemas.openxmlformats.org/officeDocument/2006/relationships/hyperlink" Target="http://www.cofret-project.eu/downloads/pdf/ghg-freight-guide.pdf" TargetMode="External"/><Relationship Id="rId174" Type="http://schemas.openxmlformats.org/officeDocument/2006/relationships/hyperlink" Target="http://www.globalchange.umd.edu/archived-models/gcam/download/" TargetMode="External"/><Relationship Id="rId195" Type="http://schemas.openxmlformats.org/officeDocument/2006/relationships/hyperlink" Target="http://www.teriin.org/index.php?option=com_ongoing&amp;task=about_project&amp;pcode=2011UD02&amp;Itemid=144" TargetMode="External"/><Relationship Id="rId209" Type="http://schemas.openxmlformats.org/officeDocument/2006/relationships/hyperlink" Target="https://www.eia.gov/outlooks/aeo/info_nems_archive.cfm" TargetMode="External"/><Relationship Id="rId190" Type="http://schemas.openxmlformats.org/officeDocument/2006/relationships/hyperlink" Target="http://www.iea.org/gfei/FEPIT2015.xlsb" TargetMode="External"/><Relationship Id="rId204" Type="http://schemas.openxmlformats.org/officeDocument/2006/relationships/hyperlink" Target="http://citeseerx.ist.psu.edu/viewdoc/download?doi=10.1.1.208.9765&amp;rep=rep1&amp;type=pdf" TargetMode="External"/><Relationship Id="rId220" Type="http://schemas.openxmlformats.org/officeDocument/2006/relationships/hyperlink" Target="http://en.openei.org/w/index.php?title=Cambridge_Systematics&amp;action=edit&amp;redlink=1" TargetMode="External"/><Relationship Id="rId225" Type="http://schemas.openxmlformats.org/officeDocument/2006/relationships/hyperlink" Target="http://pure.iiasa.ac.at/1177/1/WP-79-006.pdf" TargetMode="External"/><Relationship Id="rId15" Type="http://schemas.openxmlformats.org/officeDocument/2006/relationships/hyperlink" Target="http://citytransportemissions.org.ph/introduction.html" TargetMode="External"/><Relationship Id="rId36" Type="http://schemas.openxmlformats.org/officeDocument/2006/relationships/hyperlink" Target="http://www.jica.go.jp/english/our_work/climate_change/c8h0vm00000137cc-att/M06_Railway_Freight_Elec_E.pdf" TargetMode="External"/><Relationship Id="rId57" Type="http://schemas.openxmlformats.org/officeDocument/2006/relationships/hyperlink" Target="http://www.cefic.org/Documents/IndustrySupport/Transport-and-Logistics/Best%20Practice%20Guidelines%20-%20General%20Guidelines/Cefic-ECTA%20Guidelines%20for%20measuring%20and%20managing%20CO2%20emissions%20from%20transport%20operations%20Final%2030.03.201" TargetMode="External"/><Relationship Id="rId106" Type="http://schemas.openxmlformats.org/officeDocument/2006/relationships/hyperlink" Target="https://cdm.unfccc.int/filestorage/P/S/G/PSGXHEW439O7CNZATDU8L1MFQI0BY6/F-CDM-AM%20-%20PDF%20version.pdf?t=NVl8bmxqZnh5fDA71gQg94ZxFmrhoJG7m5f6" TargetMode="External"/><Relationship Id="rId127" Type="http://schemas.openxmlformats.org/officeDocument/2006/relationships/hyperlink" Target="http://ecopassenger.org/" TargetMode="External"/><Relationship Id="rId10" Type="http://schemas.openxmlformats.org/officeDocument/2006/relationships/hyperlink" Target="http://siteresources.worldbank.org/INTEAPREGTOPTRANSPORT/Resources/Carbon.zip" TargetMode="External"/><Relationship Id="rId31" Type="http://schemas.openxmlformats.org/officeDocument/2006/relationships/hyperlink" Target="https://cdm.unfccc.int/filestorage/A/W/I/AWI2FDJUMP8Z5LC3RXTNHGY9071VQE/EB81_repan19_AMS-III.C_v14.0.pdf?t=MHR8bmw3N3B6fDD45_p8Grt0-4ebxKS3Kp2u" TargetMode="External"/><Relationship Id="rId52" Type="http://schemas.openxmlformats.org/officeDocument/2006/relationships/hyperlink" Target="http://www.worldbank.org/transport/roads/rd_tools/hdm4.htm" TargetMode="External"/><Relationship Id="rId73" Type="http://schemas.openxmlformats.org/officeDocument/2006/relationships/hyperlink" Target="https://cdm.unfccc.int/filestorage/Y/F/X/YFXPHEWTDKQS6GOA2BCM9RUNV70534/EB65_repan18_ACM0016_ver03.0.0_WG.pdf?t=OEV8bmxpaDhvfDCav1FpXwy-OVbyYgC-gAqM" TargetMode="External"/><Relationship Id="rId78" Type="http://schemas.openxmlformats.org/officeDocument/2006/relationships/hyperlink" Target="http://siteresources.worldbank.org/INTEAPREGTOPTRANSPORT/Resources/Carbon.zip" TargetMode="External"/><Relationship Id="rId94" Type="http://schemas.openxmlformats.org/officeDocument/2006/relationships/hyperlink" Target="http://www.gms-eoc.org/uploads/resources/141/attachment/Gota_CAI_evaluating_impact_green_freight_technologies.pdf" TargetMode="External"/><Relationship Id="rId99" Type="http://schemas.openxmlformats.org/officeDocument/2006/relationships/hyperlink" Target="http://www.jica.go.jp/english/our_work/climate_change/pdf/mitigation_06.pdf" TargetMode="External"/><Relationship Id="rId101" Type="http://schemas.openxmlformats.org/officeDocument/2006/relationships/hyperlink" Target="http://cleanairinitiative.org/portal/lpadownload" TargetMode="External"/><Relationship Id="rId122" Type="http://schemas.openxmlformats.org/officeDocument/2006/relationships/hyperlink" Target="http://www.jica.go.jp/english/our_work/climate_change/c8h0vm00000137cc-att/M06_Railway_Freight_Elec_CalE.xlsx" TargetMode="External"/><Relationship Id="rId143" Type="http://schemas.openxmlformats.org/officeDocument/2006/relationships/hyperlink" Target="http://scholarcommons.usf.edu/cgi/viewcontent.cgi?article=1013&amp;context=jpt" TargetMode="External"/><Relationship Id="rId148" Type="http://schemas.openxmlformats.org/officeDocument/2006/relationships/hyperlink" Target="http://ghgprotocol.org/sites/default/files/ghgp/Transport.pdf" TargetMode="External"/><Relationship Id="rId164" Type="http://schemas.openxmlformats.org/officeDocument/2006/relationships/hyperlink" Target="https://www.ifeu.de/verkehrundumwelt/pdf/IFEU(2005)_TREMOD_Methodology_Report_Summary.pdf" TargetMode="External"/><Relationship Id="rId169" Type="http://schemas.openxmlformats.org/officeDocument/2006/relationships/hyperlink" Target="http://www.unep.org/Transport/astf/pdf/ToolRapidAssesmentUrbanMobility.pdf" TargetMode="External"/><Relationship Id="rId185" Type="http://schemas.openxmlformats.org/officeDocument/2006/relationships/hyperlink" Target="http://www.wri.org/publication/transport-emissions-social-cost-assessment-methodology-guide" TargetMode="External"/><Relationship Id="rId4" Type="http://schemas.openxmlformats.org/officeDocument/2006/relationships/hyperlink" Target="http://cleanairinitiative.org/portal/sites/default/files/Railway_Alternative_TEEMP_model_9_16_10.xls" TargetMode="External"/><Relationship Id="rId9" Type="http://schemas.openxmlformats.org/officeDocument/2006/relationships/hyperlink" Target="http://www.jica.go.jp/english/our_work/climate_change/c8h0vm00000137cc-att/M05_Railway_Freight_MS_E.pdf" TargetMode="External"/><Relationship Id="rId180" Type="http://schemas.openxmlformats.org/officeDocument/2006/relationships/hyperlink" Target="http://indiaenergy.gov.in/" TargetMode="External"/><Relationship Id="rId210" Type="http://schemas.openxmlformats.org/officeDocument/2006/relationships/hyperlink" Target="https://www.anl.gov/energy-systems/project/vision-model" TargetMode="External"/><Relationship Id="rId215" Type="http://schemas.openxmlformats.org/officeDocument/2006/relationships/hyperlink" Target="http://www6.cityu.edu.hk/aerc/sme/images/sme_eng.pdf" TargetMode="External"/><Relationship Id="rId236" Type="http://schemas.openxmlformats.org/officeDocument/2006/relationships/printerSettings" Target="../printerSettings/printerSettings2.bin"/><Relationship Id="rId26" Type="http://schemas.openxmlformats.org/officeDocument/2006/relationships/hyperlink" Target="https://cdm.unfccc.int/methodologies/DB/XLS2MV5XPJEKS8VDPKYY1G7SLYY56O" TargetMode="External"/><Relationship Id="rId231" Type="http://schemas.openxmlformats.org/officeDocument/2006/relationships/hyperlink" Target="http://www.thegef.org/gef/pubs/STAP/CO2-Calculator" TargetMode="External"/><Relationship Id="rId47" Type="http://schemas.openxmlformats.org/officeDocument/2006/relationships/hyperlink" Target="http://www.cleanshippingindex.com/" TargetMode="External"/><Relationship Id="rId68" Type="http://schemas.openxmlformats.org/officeDocument/2006/relationships/hyperlink" Target="http://www.adb.org/sites/default/files/project-document/68254/39578-reg-dpta.pdf" TargetMode="External"/><Relationship Id="rId89" Type="http://schemas.openxmlformats.org/officeDocument/2006/relationships/hyperlink" Target="http://www.ecostation.com.au/MeasuringEmissions/Demo/" TargetMode="External"/><Relationship Id="rId112" Type="http://schemas.openxmlformats.org/officeDocument/2006/relationships/hyperlink" Target="http://publications.iadb.org/handle/11319/3613?locale-attribute=en" TargetMode="External"/><Relationship Id="rId133" Type="http://schemas.openxmlformats.org/officeDocument/2006/relationships/hyperlink" Target="https://cdm.unfccc.int/methodologies/DB/BHJJAG6KCN60INVXCKXWOXRRX9UKTG" TargetMode="External"/><Relationship Id="rId154" Type="http://schemas.openxmlformats.org/officeDocument/2006/relationships/hyperlink" Target="https://discover.amee.com/categories/DEFRA_freight_transport_methodology" TargetMode="External"/><Relationship Id="rId175" Type="http://schemas.openxmlformats.org/officeDocument/2006/relationships/hyperlink" Target="http://www.ghgenius.ca/" TargetMode="External"/><Relationship Id="rId196" Type="http://schemas.openxmlformats.org/officeDocument/2006/relationships/hyperlink" Target="http://www.mma.gov.br/estruturas/255/_arquivos/carbon_footprint_study_relat_255.pdf" TargetMode="External"/><Relationship Id="rId200" Type="http://schemas.openxmlformats.org/officeDocument/2006/relationships/hyperlink" Target="http://database.v-c-s.org/methodologies/transport-energy-efficiency-lightweight-pallets-v10" TargetMode="External"/><Relationship Id="rId16" Type="http://schemas.openxmlformats.org/officeDocument/2006/relationships/hyperlink" Target="http://citytransportemissions.org.ph/resources-act-tool.html" TargetMode="External"/><Relationship Id="rId221" Type="http://schemas.openxmlformats.org/officeDocument/2006/relationships/hyperlink" Target="https://www.eia.gov/reports/index.cfm" TargetMode="External"/><Relationship Id="rId37" Type="http://schemas.openxmlformats.org/officeDocument/2006/relationships/hyperlink" Target="http://www.gtkp.com/assets/uploads/20091124-131438-4013-UTEC-CETU-E.pdf" TargetMode="External"/><Relationship Id="rId58" Type="http://schemas.openxmlformats.org/officeDocument/2006/relationships/hyperlink" Target="http://www.fhwa.dot.gov/environment/climate_change/mitigation/publications_and_tools/carbon_estimator/" TargetMode="External"/><Relationship Id="rId79" Type="http://schemas.openxmlformats.org/officeDocument/2006/relationships/hyperlink" Target="http://www.thegef.org/gef/pubs/STAP/CO2-Calculator" TargetMode="External"/><Relationship Id="rId102" Type="http://schemas.openxmlformats.org/officeDocument/2006/relationships/hyperlink" Target="http://www.thegef.org/gef/pubs/STAP/CO2-Calculator" TargetMode="External"/><Relationship Id="rId123" Type="http://schemas.openxmlformats.org/officeDocument/2006/relationships/hyperlink" Target="http://www.jica.go.jp/english/our_work/climate_change/c8h0vm00000137cc-att/M05_Railway_Freight_MS_CalE.xlsx" TargetMode="External"/><Relationship Id="rId144" Type="http://schemas.openxmlformats.org/officeDocument/2006/relationships/hyperlink" Target="http://cleanairasia.org/wp-content/uploads/2015/09/Clean-fleet-bus-report1.pdf" TargetMode="External"/><Relationship Id="rId90" Type="http://schemas.openxmlformats.org/officeDocument/2006/relationships/hyperlink" Target="http://www.thegef.org/gef/pubs/STAP/CO2-Calculator" TargetMode="External"/><Relationship Id="rId165" Type="http://schemas.openxmlformats.org/officeDocument/2006/relationships/hyperlink" Target="http://www.tmleuven.com/methode/tremove/200711_paper_Tremove_Bart.pdf" TargetMode="External"/><Relationship Id="rId186" Type="http://schemas.openxmlformats.org/officeDocument/2006/relationships/hyperlink" Target="https://www.jbic.go.jp/wp-content/uploads/page/2016/04/49256/201607_jmrv-guideline_en.pdf" TargetMode="External"/><Relationship Id="rId211" Type="http://schemas.openxmlformats.org/officeDocument/2006/relationships/hyperlink" Target="https://iea-etsap.org/index.php/applications/global" TargetMode="External"/><Relationship Id="rId232" Type="http://schemas.openxmlformats.org/officeDocument/2006/relationships/hyperlink" Target="https://cdm.unfccc.int/methodologies/documentation/meth_booklet.pdf" TargetMode="External"/><Relationship Id="rId27" Type="http://schemas.openxmlformats.org/officeDocument/2006/relationships/hyperlink" Target="https://cdm.unfccc.int/UserManagement/FileStorage/O1CD32L5FPHJMY8KV7GWRZ9TQXNBEA" TargetMode="External"/><Relationship Id="rId48" Type="http://schemas.openxmlformats.org/officeDocument/2006/relationships/hyperlink" Target="https://www.env.go.jp/earth/ondanka/supply_chain/gvc/en/files/GuideLine.pdf" TargetMode="External"/><Relationship Id="rId69" Type="http://schemas.openxmlformats.org/officeDocument/2006/relationships/hyperlink" Target="http://www.vibat.org/vibat_uk/pdf/vibatuk_stage3.pdf" TargetMode="External"/><Relationship Id="rId113" Type="http://schemas.openxmlformats.org/officeDocument/2006/relationships/hyperlink" Target="http://lowemissionsasia.org/sites/default/files/pdf_file/Evaluation%20of%20LEDS%20Models%20-%20Charles%20Marpaung.pdf" TargetMode="External"/><Relationship Id="rId134" Type="http://schemas.openxmlformats.org/officeDocument/2006/relationships/hyperlink" Target="https://cdm.unfccc.int/methodologies/DB/ESNMRTV3JOELVCEJZZ713XCJ6X2ID4" TargetMode="External"/><Relationship Id="rId80" Type="http://schemas.openxmlformats.org/officeDocument/2006/relationships/hyperlink" Target="http://www.adb.org/documents/reducing-carbon-emissions-transport-projects" TargetMode="External"/><Relationship Id="rId155" Type="http://schemas.openxmlformats.org/officeDocument/2006/relationships/hyperlink" Target="http://www.eutransportghg2050.eu/cms/assets/Uploads/Reports/EU-Transport-GHG-2050-II-Task-6-SULTAN-User-Guide-1Jun12.pdf" TargetMode="External"/><Relationship Id="rId176" Type="http://schemas.openxmlformats.org/officeDocument/2006/relationships/hyperlink" Target="https://www.nzta.govt.nz/assets/resources/Vehicle-Emissions-Prediction-Model/NZTA-Vehicle-Emissions-Prediction-Model-Guide-v1.0-FINAL-270214.pdf" TargetMode="External"/><Relationship Id="rId197" Type="http://schemas.openxmlformats.org/officeDocument/2006/relationships/hyperlink" Target="https://www.adb.org/sites/default/files/publication/28555/estimating-carbon-footprints-road-projects.pdf" TargetMode="External"/><Relationship Id="rId201" Type="http://schemas.openxmlformats.org/officeDocument/2006/relationships/hyperlink" Target="https://www.epa.gov/statelocalclimate/state-inventory-and-projection-tool" TargetMode="External"/><Relationship Id="rId222" Type="http://schemas.openxmlformats.org/officeDocument/2006/relationships/hyperlink" Target="https://anl.app.box.com/s/1d14ylnk6ywxc3g7k3qz8qjocts2lx8x" TargetMode="External"/><Relationship Id="rId17" Type="http://schemas.openxmlformats.org/officeDocument/2006/relationships/hyperlink" Target="http://pub.iges.or.jp/modules/envirolib/upload/3209/attach/transport%20co-benefits%20guideline.pdf" TargetMode="External"/><Relationship Id="rId38" Type="http://schemas.openxmlformats.org/officeDocument/2006/relationships/hyperlink" Target="http://www.fta.co.uk/export/sites/fta/_galleries/downloads/logistics_carbon_reduction_scheme/model_instructions.doc" TargetMode="External"/><Relationship Id="rId59" Type="http://schemas.openxmlformats.org/officeDocument/2006/relationships/hyperlink" Target="http://ghgprotocol.org/files/ghgp/GHGP_GPC.pdf" TargetMode="External"/><Relationship Id="rId103" Type="http://schemas.openxmlformats.org/officeDocument/2006/relationships/hyperlink" Target="http://www.adb.org/documents/reducing-carbon-emissions-transport-projects" TargetMode="External"/><Relationship Id="rId124" Type="http://schemas.openxmlformats.org/officeDocument/2006/relationships/hyperlink" Target="http://www.jica.go.jp/english/our_work/climate_change/c8h0vm00000137cc-att/M04_Railway_Passenger_Elec_CalE.xlsx" TargetMode="External"/><Relationship Id="rId70" Type="http://schemas.openxmlformats.org/officeDocument/2006/relationships/hyperlink" Target="http://www.cleanshippingindex.com/wp-content/uploads/2013/06/Guidance-doc-CLEAN-SHIPPING-INDEX-4.0-2013-01-06.pdf" TargetMode="External"/><Relationship Id="rId91" Type="http://schemas.openxmlformats.org/officeDocument/2006/relationships/hyperlink" Target="http://www.adb.org/documents/reducing-carbon-emissions-transport-projects" TargetMode="External"/><Relationship Id="rId145" Type="http://schemas.openxmlformats.org/officeDocument/2006/relationships/hyperlink" Target="http://www.apta.com/resources/hottopics/sustainability/Documents/Quantifying-Greenhouse-Gas-Emissions-APTA-Recommended-Practices.pdf" TargetMode="External"/><Relationship Id="rId166" Type="http://schemas.openxmlformats.org/officeDocument/2006/relationships/hyperlink" Target="http://www.eea.europa.eu/publications/copert-4-2014-estimating-emissions/download" TargetMode="External"/><Relationship Id="rId187" Type="http://schemas.openxmlformats.org/officeDocument/2006/relationships/hyperlink" Target="https://www.google.co.in/url?sa=t&amp;rct=j&amp;q=&amp;esrc=s&amp;source=web&amp;cd=1&amp;cad=rja&amp;uact=8&amp;ved=0ahUKEwjEu6TS08HTAhVJqo8KHaKuD5cQFggkMAA&amp;url=https%3A%2F%2Fwww.wsdot.wa.gov%2FNR%2Frdonlyres%2F8F4C392F-1647-45A7-A2CD-37FB79D45D62%2F0%2FProjectGHGGuidance2016.pdf&amp;usg=A" TargetMode="External"/><Relationship Id="rId1" Type="http://schemas.openxmlformats.org/officeDocument/2006/relationships/hyperlink" Target="http://cleanairinitiative.org/portal/sites/default/files/Bikeway_TEEMP_Model_9_6_10.xls" TargetMode="External"/><Relationship Id="rId212" Type="http://schemas.openxmlformats.org/officeDocument/2006/relationships/hyperlink" Target="http://www.globaloilwatch.com/reports/mdr-system-analysis-global-energy-markets-eia-082003.pdf" TargetMode="External"/><Relationship Id="rId233" Type="http://schemas.openxmlformats.org/officeDocument/2006/relationships/hyperlink" Target="https://cdm.unfccc.int/methodologies/documentation/meth_booklet.pdf" TargetMode="External"/><Relationship Id="rId28" Type="http://schemas.openxmlformats.org/officeDocument/2006/relationships/hyperlink" Target="https://cdm.unfccc.int/methodologies/SSCmethodologies/pnm/byref/SSC-NM019" TargetMode="External"/><Relationship Id="rId49" Type="http://schemas.openxmlformats.org/officeDocument/2006/relationships/hyperlink" Target="http://documents.worldbank.org/curated/en/2011/06/16370656/transport-greenhouse-gas-emissions-mitigation-road-construction-rehabilitation-toolkit-developing-countries" TargetMode="External"/><Relationship Id="rId114" Type="http://schemas.openxmlformats.org/officeDocument/2006/relationships/hyperlink" Target="http://www.energycommunity.org/default.asp?action=47" TargetMode="External"/><Relationship Id="rId60" Type="http://schemas.openxmlformats.org/officeDocument/2006/relationships/hyperlink" Target="http://documents.worldbank.org/curated/en/1998/09/1976183/greenhouse-gas-assessment-handbook-practical-guidance-document-assessment-project-level-greenhouse-gas-emissions" TargetMode="External"/><Relationship Id="rId81" Type="http://schemas.openxmlformats.org/officeDocument/2006/relationships/hyperlink" Target="https://cdm.unfccc.int/methodologies/PAmethodologies/tools/am-tool-05-v1.pdf" TargetMode="External"/><Relationship Id="rId135" Type="http://schemas.openxmlformats.org/officeDocument/2006/relationships/hyperlink" Target="https://cdm.unfccc.int/methodologies/DB/TJV2WDEKTWSTLOX4KGZEMZVA7E25GC" TargetMode="External"/><Relationship Id="rId156" Type="http://schemas.openxmlformats.org/officeDocument/2006/relationships/hyperlink" Target="http://www.eutransportghg2050.eu/cms/illustrative-scenarios-tool/" TargetMode="External"/><Relationship Id="rId177" Type="http://schemas.openxmlformats.org/officeDocument/2006/relationships/hyperlink" Target="http://2050-calculator-tool.decc.gov.uk/" TargetMode="External"/><Relationship Id="rId198" Type="http://schemas.openxmlformats.org/officeDocument/2006/relationships/hyperlink" Target="http://database.v-c-s.org/methodologies/methodology-carpooling" TargetMode="External"/><Relationship Id="rId202" Type="http://schemas.openxmlformats.org/officeDocument/2006/relationships/hyperlink" Target="http://onlinepubs.trb.org/onlinepubs/archive/NotesDocs/25-25(17)_FR.pdf" TargetMode="External"/><Relationship Id="rId223" Type="http://schemas.openxmlformats.org/officeDocument/2006/relationships/hyperlink" Target="https://link.springer.com/article/10.1007/s10287-007-0046-z" TargetMode="External"/><Relationship Id="rId18" Type="http://schemas.openxmlformats.org/officeDocument/2006/relationships/hyperlink" Target="http://www.energycommunity.org/default.asp?action=47" TargetMode="External"/><Relationship Id="rId39" Type="http://schemas.openxmlformats.org/officeDocument/2006/relationships/hyperlink" Target="http://greenfreightasia.org/images/GFA%20Label%20Story%20FINAL_web.pdf" TargetMode="External"/><Relationship Id="rId50" Type="http://schemas.openxmlformats.org/officeDocument/2006/relationships/hyperlink" Target="http://www.irfghg.org/features.php" TargetMode="External"/><Relationship Id="rId104" Type="http://schemas.openxmlformats.org/officeDocument/2006/relationships/hyperlink" Target="https://openknowledge.worldbank.org/bitstream/handle/10986/2798/546070ESW0WHIT00India0LC0FullReport.pdf?sequence=1" TargetMode="External"/><Relationship Id="rId125" Type="http://schemas.openxmlformats.org/officeDocument/2006/relationships/hyperlink" Target="http://www.jica.go.jp/english/our_work/climate_change/c8h0vm00000137cc-att/M03_Railway_Passenger_MS_CalE.xlsx" TargetMode="External"/><Relationship Id="rId146" Type="http://schemas.openxmlformats.org/officeDocument/2006/relationships/hyperlink" Target="http://www.transport-research.info/sites/default/files/project/documents/meet.pdf" TargetMode="External"/><Relationship Id="rId167" Type="http://schemas.openxmlformats.org/officeDocument/2006/relationships/hyperlink" Target="http://www.issrc.org/ive/downloads/presentations/IVE_TRB_2005.zip" TargetMode="External"/><Relationship Id="rId188" Type="http://schemas.openxmlformats.org/officeDocument/2006/relationships/hyperlink" Target="https://china.lbl.gov/sites/all/files/best_cities_userguide_en_201610_v1.4_0.pdf" TargetMode="External"/><Relationship Id="rId71" Type="http://schemas.openxmlformats.org/officeDocument/2006/relationships/hyperlink" Target="http://www.objectifco2.fr/docs/upload/49/ObjectifCO2_EnglishPresentations_2013.zip" TargetMode="External"/><Relationship Id="rId92" Type="http://schemas.openxmlformats.org/officeDocument/2006/relationships/hyperlink" Target="http://www.thegef.org/gef/pubs/STAP/CO2-Calculator" TargetMode="External"/><Relationship Id="rId213" Type="http://schemas.openxmlformats.org/officeDocument/2006/relationships/hyperlink" Target="http://www.iiasa.ac.at/web/home/research/researchPrograms/air/GAINS-transport.pdf" TargetMode="External"/><Relationship Id="rId234" Type="http://schemas.openxmlformats.org/officeDocument/2006/relationships/hyperlink" Target="https://www.nap.edu/download/22203" TargetMode="External"/><Relationship Id="rId2" Type="http://schemas.openxmlformats.org/officeDocument/2006/relationships/hyperlink" Target="http://cleanairinitiative.org/portal/sites/default/files/Pedestrian_Improvement_Sept_22_Final_View.xls" TargetMode="External"/><Relationship Id="rId29" Type="http://schemas.openxmlformats.org/officeDocument/2006/relationships/hyperlink" Target="https://cdm.unfccc.int/methodologies/DB/O9M70WPT45KZ55V39IW0BLMGE1ZEPT" TargetMode="External"/><Relationship Id="rId40" Type="http://schemas.openxmlformats.org/officeDocument/2006/relationships/hyperlink" Target="http://www.greenfreighteurope.eu/what-we-do/the-gfe-label.aspx" TargetMode="External"/><Relationship Id="rId115" Type="http://schemas.openxmlformats.org/officeDocument/2006/relationships/hyperlink" Target="http://www.thegef.org/gef/pubs/STAP/CO2-Calculator" TargetMode="External"/><Relationship Id="rId136" Type="http://schemas.openxmlformats.org/officeDocument/2006/relationships/hyperlink" Target="https://www.planning.dot.gov/fhwa_tool/" TargetMode="External"/><Relationship Id="rId157" Type="http://schemas.openxmlformats.org/officeDocument/2006/relationships/hyperlink" Target="https://www.google.co.in/url?sa=t&amp;rct=j&amp;q=&amp;esrc=s&amp;source=web&amp;cd=2&amp;cad=rja&amp;uact=8&amp;ved=0ahUKEwj8-4XQ9_DOAhVGsI8KHeiEBKsQFggkMAE&amp;url=http%3A%2F%2Fnepis.epa.gov%2FExe%2FZyPURL.cgi%3FDockey%3DP100HHNE.TXT&amp;usg=AFQjCNHzMryz9WAb4NmbiqzZUI2ZACv6CA&amp;sig2=1gfWGWsRis_" TargetMode="External"/><Relationship Id="rId178" Type="http://schemas.openxmlformats.org/officeDocument/2006/relationships/hyperlink" Target="https://www.gov.uk/government/uploads/system/uploads/attachment_data/file/16290/3715-addendum-to-2050-report-transport.pdf" TargetMode="External"/><Relationship Id="rId61" Type="http://schemas.openxmlformats.org/officeDocument/2006/relationships/hyperlink" Target="http://www-wds.worldbank.org/external/default/WDSContentServer/WDSP/IB/2013/04/18/000333037_20130418122501/Rendered/PDF/697110P11055700as0Analysis00PUBLIC0.pdf" TargetMode="External"/><Relationship Id="rId82" Type="http://schemas.openxmlformats.org/officeDocument/2006/relationships/hyperlink" Target="http://www.thegef.org/gef/pubs/STAP/CO2-Calculator" TargetMode="External"/><Relationship Id="rId199" Type="http://schemas.openxmlformats.org/officeDocument/2006/relationships/hyperlink" Target="http://database.v-c-s.org/methodologies/fuel-switch-gasoline-ethanol-flex-fuel-vehicle-fleets-v10" TargetMode="External"/><Relationship Id="rId203" Type="http://schemas.openxmlformats.org/officeDocument/2006/relationships/hyperlink" Target="http://database.v-c-s.org/sites/vcs.benfredaconsulting.com/files/Methodology%20for%20Determining%20GHG%20Emission%20Reductions%20through%20Bicycle%20Sharing%20Projects%20-%202011v04.4.pdf" TargetMode="External"/><Relationship Id="rId19" Type="http://schemas.openxmlformats.org/officeDocument/2006/relationships/hyperlink" Target="http://esmap.org/EFFECT" TargetMode="External"/><Relationship Id="rId224" Type="http://schemas.openxmlformats.org/officeDocument/2006/relationships/hyperlink" Target="https://energy.gov/sites/prod/files/2014/06/f16/fcto_sa_factsheet_markal.pdf" TargetMode="External"/><Relationship Id="rId30" Type="http://schemas.openxmlformats.org/officeDocument/2006/relationships/hyperlink" Target="https://cdm.unfccc.int/methodologies/DB/LNSTE8UK3HYYUUZRRHK4JXOAJZCY31" TargetMode="External"/><Relationship Id="rId105" Type="http://schemas.openxmlformats.org/officeDocument/2006/relationships/hyperlink" Target="https://www.esmap.org/esmap/node/add/tool-download-effect" TargetMode="External"/><Relationship Id="rId126" Type="http://schemas.openxmlformats.org/officeDocument/2006/relationships/hyperlink" Target="http://www.adb.org/sites/default/files/institutional-document/154603/mdb-wgst-progress-report-2013-2014.pdf" TargetMode="External"/><Relationship Id="rId147" Type="http://schemas.openxmlformats.org/officeDocument/2006/relationships/hyperlink" Target="http://www.ghgprotocol.org/files/ghgp/tools/co2-mobile.pdf" TargetMode="External"/><Relationship Id="rId168" Type="http://schemas.openxmlformats.org/officeDocument/2006/relationships/hyperlink" Target="http://www.slocat.net/sites/default/files/slocatfiles/contentstream/ctfresultsmeasurement.pdf" TargetMode="External"/><Relationship Id="rId51" Type="http://schemas.openxmlformats.org/officeDocument/2006/relationships/hyperlink" Target="http://publications.iadb.org/bitstream/handle/11319/5515/ESG-TN_455-GHG-Emissions-Methodology-Assessment_31Aug2012.pdf?sequence=1" TargetMode="External"/><Relationship Id="rId72" Type="http://schemas.openxmlformats.org/officeDocument/2006/relationships/hyperlink" Target="https://einstitute.worldbank.org/ei/course/trace-how-use-tool-rapid-assessment-city-energy" TargetMode="External"/><Relationship Id="rId93" Type="http://schemas.openxmlformats.org/officeDocument/2006/relationships/hyperlink" Target="http://www.cleanairinitiative.org/portal/node/1470" TargetMode="External"/><Relationship Id="rId189" Type="http://schemas.openxmlformats.org/officeDocument/2006/relationships/hyperlink" Target="https://china.lbl.gov/tools/dream" TargetMode="External"/><Relationship Id="rId3" Type="http://schemas.openxmlformats.org/officeDocument/2006/relationships/hyperlink" Target="http://cleanairinitiative.org/portal/sites/default/files/BRT_TEEMP_model_9_14_10_-_mac.xlsx.xls" TargetMode="External"/><Relationship Id="rId214" Type="http://schemas.openxmlformats.org/officeDocument/2006/relationships/hyperlink" Target="http://www.energyplan.eu/othertools/global/message/" TargetMode="External"/><Relationship Id="rId235" Type="http://schemas.openxmlformats.org/officeDocument/2006/relationships/hyperlink" Target="https://www.arb.ca.gov/fuels/lcfs/workgroups/lcfssustain/ISCC_EU_205_GHG_Calculation_and_GHG_Audit_2.3_eng.pdf" TargetMode="External"/><Relationship Id="rId116" Type="http://schemas.openxmlformats.org/officeDocument/2006/relationships/hyperlink" Target="http://cleanairinitiative.org/portal/sites/default/files/Project_Summary_52_-_Low_Emissions_Cities_-_Sept2011.pdf" TargetMode="External"/><Relationship Id="rId137" Type="http://schemas.openxmlformats.org/officeDocument/2006/relationships/hyperlink" Target="https://www.planning.dot.gov/fhwa_tool/EERPAT_Florida_21.zip" TargetMode="External"/><Relationship Id="rId158" Type="http://schemas.openxmlformats.org/officeDocument/2006/relationships/hyperlink" Target="https://www.epa.gov/cleandiesel/diesel-emissions-quantifier-deq" TargetMode="External"/><Relationship Id="rId20" Type="http://schemas.openxmlformats.org/officeDocument/2006/relationships/hyperlink" Target="http://www.epa.gov/smartway/forpartners/index.htm" TargetMode="External"/><Relationship Id="rId41" Type="http://schemas.openxmlformats.org/officeDocument/2006/relationships/hyperlink" Target="http://www.cofret-project.eu/" TargetMode="External"/><Relationship Id="rId62" Type="http://schemas.openxmlformats.org/officeDocument/2006/relationships/hyperlink" Target="http://www.lpcb.org/index.php/component/docman/doc_view/425-1997-emissions-modelling-framework-for-hdm-4?Itemid=32" TargetMode="External"/><Relationship Id="rId83" Type="http://schemas.openxmlformats.org/officeDocument/2006/relationships/hyperlink" Target="http://www.thegef.org/gef/pubs/STAP/CO2-Calculator" TargetMode="External"/><Relationship Id="rId179" Type="http://schemas.openxmlformats.org/officeDocument/2006/relationships/hyperlink" Target="http://bd2050.org/"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CA714"/>
  <sheetViews>
    <sheetView zoomScale="50" zoomScaleNormal="50" zoomScalePageLayoutView="50" workbookViewId="0">
      <pane xSplit="6" ySplit="6" topLeftCell="G115" activePane="bottomRight" state="frozen"/>
      <selection pane="topRight" activeCell="E1" sqref="E1"/>
      <selection pane="bottomLeft" activeCell="A7" sqref="A7"/>
      <selection pane="bottomRight" activeCell="O118" sqref="O118:R118"/>
    </sheetView>
  </sheetViews>
  <sheetFormatPr defaultColWidth="29.77734375" defaultRowHeight="60" customHeight="1"/>
  <cols>
    <col min="1" max="1" width="15.33203125" style="24" customWidth="1"/>
    <col min="2" max="2" width="29" style="21" customWidth="1"/>
    <col min="3" max="3" width="10" style="24" customWidth="1"/>
    <col min="4" max="4" width="15" style="24" customWidth="1"/>
    <col min="5" max="5" width="24.44140625" style="32" customWidth="1"/>
    <col min="6" max="6" width="18" style="29" customWidth="1"/>
    <col min="7" max="7" width="4.6640625" style="27" customWidth="1"/>
    <col min="8" max="8" width="4.6640625" style="24" customWidth="1"/>
    <col min="9" max="9" width="4.6640625" style="29" customWidth="1"/>
    <col min="10" max="10" width="5.109375" style="24" customWidth="1"/>
    <col min="11" max="11" width="4.6640625" style="24" customWidth="1"/>
    <col min="12" max="12" width="6.77734375" style="24" customWidth="1"/>
    <col min="13" max="13" width="8.77734375" style="24" customWidth="1"/>
    <col min="14" max="14" width="10.44140625" style="24" customWidth="1"/>
    <col min="15" max="15" width="5.109375" style="27" customWidth="1"/>
    <col min="16" max="18" width="5.109375" style="24" customWidth="1"/>
    <col min="19" max="21" width="5.6640625" style="24" customWidth="1"/>
    <col min="22" max="22" width="10.44140625" style="24" bestFit="1" customWidth="1"/>
    <col min="23" max="29" width="5.6640625" style="24" customWidth="1"/>
    <col min="30" max="33" width="4.6640625" style="24" customWidth="1"/>
    <col min="34" max="34" width="4.6640625" style="29" customWidth="1"/>
    <col min="35" max="46" width="4.77734375" style="24" customWidth="1"/>
    <col min="47" max="47" width="6.33203125" style="24" customWidth="1"/>
    <col min="48" max="48" width="5.44140625" style="24" customWidth="1"/>
    <col min="49" max="52" width="4.77734375" style="24" customWidth="1"/>
    <col min="53" max="53" width="4.6640625" style="27" customWidth="1"/>
    <col min="54" max="64" width="4.6640625" style="24" customWidth="1"/>
    <col min="65" max="65" width="14.109375" style="27" customWidth="1"/>
    <col min="66" max="66" width="34.109375" style="71" customWidth="1"/>
    <col min="67" max="67" width="34.109375" style="30" customWidth="1"/>
    <col min="68" max="68" width="34.109375" style="72" customWidth="1"/>
    <col min="69" max="70" width="34.109375" style="73" customWidth="1"/>
    <col min="71" max="71" width="34.109375" style="74" customWidth="1"/>
    <col min="72" max="75" width="29.77734375" style="26"/>
    <col min="76" max="16384" width="29.77734375" style="24"/>
  </cols>
  <sheetData>
    <row r="1" spans="1:79" s="27" customFormat="1" ht="21" customHeight="1">
      <c r="A1" s="24"/>
      <c r="B1" s="16" t="s">
        <v>657</v>
      </c>
      <c r="C1" s="25"/>
      <c r="D1" s="25"/>
      <c r="E1" s="25"/>
      <c r="F1" s="25"/>
      <c r="G1" s="25"/>
      <c r="H1" s="25"/>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6"/>
      <c r="BT1" s="26"/>
      <c r="BU1" s="26"/>
      <c r="BV1" s="26"/>
      <c r="BW1" s="26"/>
      <c r="BX1" s="24"/>
      <c r="BY1" s="24"/>
      <c r="BZ1" s="24"/>
      <c r="CA1" s="24"/>
    </row>
    <row r="2" spans="1:79" ht="15.75" customHeight="1">
      <c r="B2" s="16"/>
      <c r="C2" s="25"/>
      <c r="D2" s="25"/>
      <c r="E2" s="25"/>
      <c r="F2" s="25"/>
      <c r="G2" s="25"/>
      <c r="H2" s="25"/>
      <c r="I2" s="24"/>
      <c r="O2" s="24"/>
      <c r="AH2" s="24"/>
      <c r="BA2" s="24"/>
      <c r="BM2" s="24"/>
      <c r="BN2" s="24"/>
      <c r="BO2" s="24"/>
      <c r="BP2" s="24"/>
      <c r="BQ2" s="24"/>
      <c r="BR2" s="24"/>
      <c r="BS2" s="26"/>
    </row>
    <row r="3" spans="1:79" ht="16.5" customHeight="1">
      <c r="B3" s="17" t="e">
        <f>'[1]Data Limitations'!A1</f>
        <v>#REF!</v>
      </c>
      <c r="C3" s="25"/>
      <c r="D3" s="25"/>
      <c r="E3" s="25"/>
      <c r="F3" s="28" t="s">
        <v>403</v>
      </c>
      <c r="G3" s="25"/>
      <c r="H3" s="25"/>
      <c r="BM3" s="24"/>
      <c r="BN3" s="30"/>
      <c r="BP3" s="30"/>
      <c r="BQ3" s="30"/>
      <c r="BR3" s="30"/>
      <c r="BS3" s="31"/>
    </row>
    <row r="4" spans="1:79" ht="16.5" customHeight="1" thickBot="1">
      <c r="B4" s="18"/>
      <c r="C4" s="32"/>
      <c r="D4" s="32"/>
      <c r="F4" s="33"/>
      <c r="G4" s="32"/>
      <c r="H4" s="32"/>
      <c r="I4" s="24"/>
      <c r="O4" s="24"/>
      <c r="AH4" s="24"/>
      <c r="BA4" s="24"/>
      <c r="BM4" s="24"/>
      <c r="BN4" s="30"/>
      <c r="BP4" s="30"/>
      <c r="BQ4" s="30"/>
      <c r="BR4" s="30"/>
      <c r="BS4" s="31"/>
    </row>
    <row r="5" spans="1:79" s="35" customFormat="1" ht="42" customHeight="1">
      <c r="A5" s="127" t="s">
        <v>458</v>
      </c>
      <c r="B5" s="128" t="s">
        <v>251</v>
      </c>
      <c r="C5" s="127" t="s">
        <v>5</v>
      </c>
      <c r="D5" s="129" t="s">
        <v>554</v>
      </c>
      <c r="E5" s="131" t="s">
        <v>530</v>
      </c>
      <c r="F5" s="127" t="s">
        <v>10</v>
      </c>
      <c r="G5" s="127" t="s">
        <v>0</v>
      </c>
      <c r="H5" s="127"/>
      <c r="I5" s="127"/>
      <c r="J5" s="127" t="s">
        <v>4</v>
      </c>
      <c r="K5" s="127"/>
      <c r="L5" s="133" t="s">
        <v>652</v>
      </c>
      <c r="M5" s="134"/>
      <c r="N5" s="134"/>
      <c r="O5" s="127" t="s">
        <v>3</v>
      </c>
      <c r="P5" s="127"/>
      <c r="Q5" s="127"/>
      <c r="R5" s="127"/>
      <c r="S5" s="127" t="s">
        <v>1</v>
      </c>
      <c r="T5" s="127"/>
      <c r="U5" s="127"/>
      <c r="V5" s="127"/>
      <c r="W5" s="127"/>
      <c r="X5" s="127"/>
      <c r="Y5" s="127"/>
      <c r="Z5" s="127"/>
      <c r="AA5" s="127"/>
      <c r="AB5" s="127"/>
      <c r="AC5" s="127"/>
      <c r="AD5" s="127" t="s">
        <v>11</v>
      </c>
      <c r="AE5" s="127"/>
      <c r="AF5" s="127"/>
      <c r="AG5" s="127" t="s">
        <v>452</v>
      </c>
      <c r="AH5" s="127"/>
      <c r="AI5" s="127" t="s">
        <v>35</v>
      </c>
      <c r="AJ5" s="127"/>
      <c r="AK5" s="127"/>
      <c r="AL5" s="127"/>
      <c r="AM5" s="127"/>
      <c r="AN5" s="127"/>
      <c r="AO5" s="127"/>
      <c r="AP5" s="133" t="s">
        <v>451</v>
      </c>
      <c r="AQ5" s="134"/>
      <c r="AR5" s="134"/>
      <c r="AS5" s="134"/>
      <c r="AT5" s="135"/>
      <c r="AU5" s="127" t="s">
        <v>440</v>
      </c>
      <c r="AV5" s="127"/>
      <c r="AW5" s="127"/>
      <c r="AX5" s="127"/>
      <c r="AY5" s="127"/>
      <c r="AZ5" s="127"/>
      <c r="BA5" s="127" t="s">
        <v>250</v>
      </c>
      <c r="BB5" s="127"/>
      <c r="BC5" s="127"/>
      <c r="BD5" s="127"/>
      <c r="BE5" s="127" t="s">
        <v>249</v>
      </c>
      <c r="BF5" s="127"/>
      <c r="BG5" s="127"/>
      <c r="BH5" s="127"/>
      <c r="BI5" s="127"/>
      <c r="BJ5" s="127"/>
      <c r="BK5" s="127"/>
      <c r="BL5" s="127"/>
      <c r="BM5" s="142" t="s">
        <v>248</v>
      </c>
      <c r="BN5" s="143" t="s">
        <v>7</v>
      </c>
      <c r="BO5" s="143" t="s">
        <v>8</v>
      </c>
      <c r="BP5" s="143" t="s">
        <v>189</v>
      </c>
      <c r="BQ5" s="143" t="s">
        <v>32</v>
      </c>
      <c r="BR5" s="143" t="s">
        <v>33</v>
      </c>
      <c r="BS5" s="136" t="s">
        <v>408</v>
      </c>
      <c r="BT5" s="138" t="s">
        <v>409</v>
      </c>
      <c r="BU5" s="139"/>
      <c r="BV5" s="34"/>
      <c r="BW5" s="34"/>
    </row>
    <row r="6" spans="1:79" s="37" customFormat="1" ht="92.25" customHeight="1" thickBot="1">
      <c r="A6" s="127"/>
      <c r="B6" s="128"/>
      <c r="C6" s="127"/>
      <c r="D6" s="130"/>
      <c r="E6" s="132"/>
      <c r="F6" s="127"/>
      <c r="G6" s="36" t="s">
        <v>20</v>
      </c>
      <c r="H6" s="36" t="s">
        <v>21</v>
      </c>
      <c r="I6" s="36" t="s">
        <v>40</v>
      </c>
      <c r="J6" s="36" t="s">
        <v>244</v>
      </c>
      <c r="K6" s="36" t="s">
        <v>245</v>
      </c>
      <c r="L6" s="80" t="s">
        <v>654</v>
      </c>
      <c r="M6" s="81" t="s">
        <v>653</v>
      </c>
      <c r="N6" s="80" t="s">
        <v>669</v>
      </c>
      <c r="O6" s="36" t="s">
        <v>23</v>
      </c>
      <c r="P6" s="36" t="s">
        <v>24</v>
      </c>
      <c r="Q6" s="36" t="s">
        <v>443</v>
      </c>
      <c r="R6" s="36" t="s">
        <v>444</v>
      </c>
      <c r="S6" s="36" t="s">
        <v>428</v>
      </c>
      <c r="T6" s="36" t="s">
        <v>429</v>
      </c>
      <c r="U6" s="36" t="s">
        <v>430</v>
      </c>
      <c r="V6" s="36" t="s">
        <v>431</v>
      </c>
      <c r="W6" s="36" t="s">
        <v>433</v>
      </c>
      <c r="X6" s="36" t="s">
        <v>81</v>
      </c>
      <c r="Y6" s="36" t="s">
        <v>82</v>
      </c>
      <c r="Z6" s="36" t="s">
        <v>432</v>
      </c>
      <c r="AA6" s="36" t="s">
        <v>84</v>
      </c>
      <c r="AB6" s="36" t="s">
        <v>83</v>
      </c>
      <c r="AC6" s="36" t="s">
        <v>445</v>
      </c>
      <c r="AD6" s="36" t="s">
        <v>18</v>
      </c>
      <c r="AE6" s="36" t="s">
        <v>16</v>
      </c>
      <c r="AF6" s="36" t="s">
        <v>25</v>
      </c>
      <c r="AG6" s="36" t="s">
        <v>14</v>
      </c>
      <c r="AH6" s="36" t="s">
        <v>26</v>
      </c>
      <c r="AI6" s="36" t="s">
        <v>15</v>
      </c>
      <c r="AJ6" s="36" t="s">
        <v>27</v>
      </c>
      <c r="AK6" s="36" t="s">
        <v>441</v>
      </c>
      <c r="AL6" s="36" t="s">
        <v>435</v>
      </c>
      <c r="AM6" s="36" t="s">
        <v>44</v>
      </c>
      <c r="AN6" s="36" t="s">
        <v>497</v>
      </c>
      <c r="AO6" s="36" t="s">
        <v>133</v>
      </c>
      <c r="AP6" s="36" t="s">
        <v>474</v>
      </c>
      <c r="AQ6" s="36" t="s">
        <v>434</v>
      </c>
      <c r="AR6" s="36" t="s">
        <v>460</v>
      </c>
      <c r="AS6" s="36" t="s">
        <v>475</v>
      </c>
      <c r="AT6" s="36" t="s">
        <v>37</v>
      </c>
      <c r="AU6" s="36" t="s">
        <v>442</v>
      </c>
      <c r="AV6" s="36" t="s">
        <v>542</v>
      </c>
      <c r="AW6" s="36" t="s">
        <v>436</v>
      </c>
      <c r="AX6" s="36" t="s">
        <v>437</v>
      </c>
      <c r="AY6" s="36" t="s">
        <v>438</v>
      </c>
      <c r="AZ6" s="36" t="s">
        <v>439</v>
      </c>
      <c r="BA6" s="36" t="s">
        <v>28</v>
      </c>
      <c r="BB6" s="36" t="s">
        <v>48</v>
      </c>
      <c r="BC6" s="36" t="s">
        <v>17</v>
      </c>
      <c r="BD6" s="36" t="s">
        <v>39</v>
      </c>
      <c r="BE6" s="36" t="s">
        <v>19</v>
      </c>
      <c r="BF6" s="36" t="s">
        <v>29</v>
      </c>
      <c r="BG6" s="36" t="s">
        <v>188</v>
      </c>
      <c r="BH6" s="36" t="s">
        <v>70</v>
      </c>
      <c r="BI6" s="36" t="s">
        <v>30</v>
      </c>
      <c r="BJ6" s="36" t="s">
        <v>31</v>
      </c>
      <c r="BK6" s="36" t="s">
        <v>46</v>
      </c>
      <c r="BL6" s="36" t="s">
        <v>34</v>
      </c>
      <c r="BM6" s="142"/>
      <c r="BN6" s="143"/>
      <c r="BO6" s="143"/>
      <c r="BP6" s="143"/>
      <c r="BQ6" s="143"/>
      <c r="BR6" s="143"/>
      <c r="BS6" s="137"/>
      <c r="BT6" s="140"/>
      <c r="BU6" s="141"/>
      <c r="BV6" s="38"/>
      <c r="BW6" s="38"/>
    </row>
    <row r="7" spans="1:79" ht="198.75" customHeight="1">
      <c r="A7" s="39">
        <v>1</v>
      </c>
      <c r="B7" s="19" t="s">
        <v>165</v>
      </c>
      <c r="C7" s="39" t="s">
        <v>420</v>
      </c>
      <c r="D7" s="39" t="s">
        <v>555</v>
      </c>
      <c r="E7" s="40" t="s">
        <v>559</v>
      </c>
      <c r="F7" s="39" t="s">
        <v>421</v>
      </c>
      <c r="G7" s="39"/>
      <c r="H7" s="39" t="s">
        <v>22</v>
      </c>
      <c r="I7" s="39"/>
      <c r="J7" s="39" t="s">
        <v>22</v>
      </c>
      <c r="K7" s="39" t="s">
        <v>22</v>
      </c>
      <c r="L7" s="39"/>
      <c r="M7" s="39" t="s">
        <v>22</v>
      </c>
      <c r="N7" s="39"/>
      <c r="O7" s="39" t="s">
        <v>22</v>
      </c>
      <c r="P7" s="39" t="s">
        <v>22</v>
      </c>
      <c r="Q7" s="39" t="s">
        <v>22</v>
      </c>
      <c r="R7" s="39"/>
      <c r="S7" s="39"/>
      <c r="T7" s="39" t="s">
        <v>22</v>
      </c>
      <c r="U7" s="39" t="s">
        <v>22</v>
      </c>
      <c r="V7" s="39" t="s">
        <v>22</v>
      </c>
      <c r="W7" s="39" t="s">
        <v>22</v>
      </c>
      <c r="X7" s="39" t="s">
        <v>22</v>
      </c>
      <c r="Y7" s="39"/>
      <c r="Z7" s="39" t="s">
        <v>22</v>
      </c>
      <c r="AA7" s="39"/>
      <c r="AB7" s="39"/>
      <c r="AC7" s="39"/>
      <c r="AD7" s="39"/>
      <c r="AE7" s="39" t="s">
        <v>22</v>
      </c>
      <c r="AF7" s="39" t="s">
        <v>22</v>
      </c>
      <c r="AG7" s="39" t="s">
        <v>22</v>
      </c>
      <c r="AH7" s="39" t="s">
        <v>22</v>
      </c>
      <c r="AI7" s="39" t="s">
        <v>22</v>
      </c>
      <c r="AJ7" s="39" t="s">
        <v>22</v>
      </c>
      <c r="AK7" s="39"/>
      <c r="AL7" s="39"/>
      <c r="AM7" s="39" t="s">
        <v>422</v>
      </c>
      <c r="AN7" s="39"/>
      <c r="AO7" s="39"/>
      <c r="AP7" s="39"/>
      <c r="AQ7" s="39" t="s">
        <v>22</v>
      </c>
      <c r="AR7" s="39" t="s">
        <v>22</v>
      </c>
      <c r="AS7" s="39" t="s">
        <v>22</v>
      </c>
      <c r="AT7" s="39" t="s">
        <v>22</v>
      </c>
      <c r="AU7" s="39"/>
      <c r="AV7" s="39"/>
      <c r="AW7" s="39" t="s">
        <v>422</v>
      </c>
      <c r="AX7" s="39" t="s">
        <v>422</v>
      </c>
      <c r="AY7" s="39" t="s">
        <v>422</v>
      </c>
      <c r="AZ7" s="39" t="s">
        <v>422</v>
      </c>
      <c r="BA7" s="39"/>
      <c r="BB7" s="39" t="s">
        <v>22</v>
      </c>
      <c r="BC7" s="39" t="s">
        <v>22</v>
      </c>
      <c r="BD7" s="39"/>
      <c r="BE7" s="39" t="s">
        <v>22</v>
      </c>
      <c r="BF7" s="39" t="s">
        <v>22</v>
      </c>
      <c r="BG7" s="39" t="s">
        <v>22</v>
      </c>
      <c r="BH7" s="39" t="s">
        <v>22</v>
      </c>
      <c r="BI7" s="39"/>
      <c r="BJ7" s="39" t="s">
        <v>22</v>
      </c>
      <c r="BK7" s="39"/>
      <c r="BL7" s="39"/>
      <c r="BM7" s="39" t="s">
        <v>184</v>
      </c>
      <c r="BN7" s="41" t="s">
        <v>423</v>
      </c>
      <c r="BO7" s="42" t="s">
        <v>424</v>
      </c>
      <c r="BP7" s="41" t="s">
        <v>427</v>
      </c>
      <c r="BQ7" s="43" t="s">
        <v>425</v>
      </c>
      <c r="BR7" s="44" t="s">
        <v>426</v>
      </c>
      <c r="BS7" s="45"/>
    </row>
    <row r="8" spans="1:79" ht="129.75" customHeight="1">
      <c r="A8" s="39">
        <v>2</v>
      </c>
      <c r="B8" s="19" t="s">
        <v>168</v>
      </c>
      <c r="C8" s="39">
        <v>1998</v>
      </c>
      <c r="D8" s="39" t="s">
        <v>556</v>
      </c>
      <c r="E8" s="40" t="s">
        <v>560</v>
      </c>
      <c r="F8" s="39" t="s">
        <v>96</v>
      </c>
      <c r="G8" s="39"/>
      <c r="H8" s="39" t="s">
        <v>22</v>
      </c>
      <c r="I8" s="39"/>
      <c r="J8" s="39"/>
      <c r="K8" s="39" t="s">
        <v>22</v>
      </c>
      <c r="L8" s="39" t="s">
        <v>22</v>
      </c>
      <c r="M8" s="39"/>
      <c r="N8" s="39"/>
      <c r="O8" s="39" t="s">
        <v>22</v>
      </c>
      <c r="P8" s="39"/>
      <c r="Q8" s="39"/>
      <c r="R8" s="39"/>
      <c r="S8" s="39"/>
      <c r="T8" s="39" t="s">
        <v>22</v>
      </c>
      <c r="U8" s="39" t="s">
        <v>22</v>
      </c>
      <c r="V8" s="39" t="s">
        <v>22</v>
      </c>
      <c r="W8" s="39" t="s">
        <v>22</v>
      </c>
      <c r="X8" s="39" t="s">
        <v>22</v>
      </c>
      <c r="Y8" s="39" t="s">
        <v>22</v>
      </c>
      <c r="Z8" s="39" t="s">
        <v>22</v>
      </c>
      <c r="AA8" s="39"/>
      <c r="AB8" s="39" t="s">
        <v>22</v>
      </c>
      <c r="AC8" s="39"/>
      <c r="AD8" s="39"/>
      <c r="AE8" s="39" t="s">
        <v>22</v>
      </c>
      <c r="AF8" s="39" t="s">
        <v>22</v>
      </c>
      <c r="AG8" s="39" t="s">
        <v>22</v>
      </c>
      <c r="AH8" s="39" t="s">
        <v>22</v>
      </c>
      <c r="AI8" s="39" t="s">
        <v>22</v>
      </c>
      <c r="AJ8" s="39"/>
      <c r="AK8" s="39" t="s">
        <v>22</v>
      </c>
      <c r="AL8" s="39"/>
      <c r="AM8" s="39"/>
      <c r="AN8" s="39"/>
      <c r="AO8" s="39"/>
      <c r="AP8" s="39" t="s">
        <v>22</v>
      </c>
      <c r="AQ8" s="39" t="s">
        <v>22</v>
      </c>
      <c r="AR8" s="39" t="s">
        <v>22</v>
      </c>
      <c r="AS8" s="39"/>
      <c r="AT8" s="39"/>
      <c r="AU8" s="39"/>
      <c r="AV8" s="39"/>
      <c r="AW8" s="39" t="s">
        <v>422</v>
      </c>
      <c r="AX8" s="39" t="s">
        <v>422</v>
      </c>
      <c r="AY8" s="39" t="s">
        <v>422</v>
      </c>
      <c r="AZ8" s="39" t="s">
        <v>422</v>
      </c>
      <c r="BA8" s="39" t="s">
        <v>22</v>
      </c>
      <c r="BB8" s="39" t="s">
        <v>22</v>
      </c>
      <c r="BC8" s="39" t="s">
        <v>22</v>
      </c>
      <c r="BD8" s="39"/>
      <c r="BE8" s="39" t="s">
        <v>22</v>
      </c>
      <c r="BF8" s="39"/>
      <c r="BG8" s="39"/>
      <c r="BH8" s="39"/>
      <c r="BI8" s="39"/>
      <c r="BJ8" s="39"/>
      <c r="BK8" s="39"/>
      <c r="BL8" s="39"/>
      <c r="BM8" s="39" t="s">
        <v>184</v>
      </c>
      <c r="BN8" s="46" t="s">
        <v>169</v>
      </c>
      <c r="BO8" s="46" t="s">
        <v>256</v>
      </c>
      <c r="BP8" s="46" t="s">
        <v>257</v>
      </c>
      <c r="BQ8" s="44"/>
      <c r="BR8" s="44" t="s">
        <v>190</v>
      </c>
      <c r="BS8" s="45"/>
    </row>
    <row r="9" spans="1:79" ht="126">
      <c r="A9" s="39">
        <v>3</v>
      </c>
      <c r="B9" s="19" t="s">
        <v>150</v>
      </c>
      <c r="C9" s="39">
        <v>2000</v>
      </c>
      <c r="D9" s="39" t="s">
        <v>556</v>
      </c>
      <c r="E9" s="40" t="s">
        <v>561</v>
      </c>
      <c r="F9" s="39" t="s">
        <v>96</v>
      </c>
      <c r="G9" s="39"/>
      <c r="H9" s="39" t="s">
        <v>22</v>
      </c>
      <c r="I9" s="39"/>
      <c r="J9" s="39"/>
      <c r="K9" s="39" t="s">
        <v>22</v>
      </c>
      <c r="L9" s="39"/>
      <c r="M9" s="39" t="s">
        <v>22</v>
      </c>
      <c r="N9" s="39" t="s">
        <v>22</v>
      </c>
      <c r="O9" s="39" t="s">
        <v>22</v>
      </c>
      <c r="P9" s="39"/>
      <c r="Q9" s="39" t="s">
        <v>22</v>
      </c>
      <c r="R9" s="39"/>
      <c r="S9" s="39" t="s">
        <v>22</v>
      </c>
      <c r="T9" s="39" t="s">
        <v>22</v>
      </c>
      <c r="U9" s="39" t="s">
        <v>22</v>
      </c>
      <c r="V9" s="39" t="s">
        <v>22</v>
      </c>
      <c r="W9" s="39" t="s">
        <v>22</v>
      </c>
      <c r="X9" s="39" t="s">
        <v>22</v>
      </c>
      <c r="Y9" s="39"/>
      <c r="Z9" s="39" t="s">
        <v>22</v>
      </c>
      <c r="AA9" s="39"/>
      <c r="AB9" s="39"/>
      <c r="AC9" s="39"/>
      <c r="AD9" s="39"/>
      <c r="AE9" s="39" t="s">
        <v>22</v>
      </c>
      <c r="AF9" s="39" t="s">
        <v>22</v>
      </c>
      <c r="AG9" s="39" t="s">
        <v>22</v>
      </c>
      <c r="AH9" s="39" t="s">
        <v>22</v>
      </c>
      <c r="AI9" s="39" t="s">
        <v>22</v>
      </c>
      <c r="AJ9" s="39"/>
      <c r="AK9" s="39" t="s">
        <v>22</v>
      </c>
      <c r="AL9" s="39"/>
      <c r="AM9" s="39"/>
      <c r="AN9" s="39"/>
      <c r="AO9" s="39"/>
      <c r="AP9" s="39" t="s">
        <v>22</v>
      </c>
      <c r="AQ9" s="39"/>
      <c r="AR9" s="39"/>
      <c r="AS9" s="39"/>
      <c r="AT9" s="39"/>
      <c r="AU9" s="39"/>
      <c r="AV9" s="39"/>
      <c r="AW9" s="39"/>
      <c r="AX9" s="39"/>
      <c r="AY9" s="39"/>
      <c r="AZ9" s="39"/>
      <c r="BA9" s="39" t="s">
        <v>22</v>
      </c>
      <c r="BB9" s="39" t="s">
        <v>22</v>
      </c>
      <c r="BC9" s="39"/>
      <c r="BD9" s="39"/>
      <c r="BE9" s="39" t="s">
        <v>22</v>
      </c>
      <c r="BF9" s="39" t="s">
        <v>22</v>
      </c>
      <c r="BG9" s="39" t="s">
        <v>22</v>
      </c>
      <c r="BH9" s="39"/>
      <c r="BI9" s="39"/>
      <c r="BJ9" s="39" t="s">
        <v>22</v>
      </c>
      <c r="BK9" s="39" t="s">
        <v>22</v>
      </c>
      <c r="BL9" s="39"/>
      <c r="BM9" s="39" t="s">
        <v>184</v>
      </c>
      <c r="BN9" s="46" t="s">
        <v>252</v>
      </c>
      <c r="BO9" s="46" t="s">
        <v>151</v>
      </c>
      <c r="BP9" s="46" t="s">
        <v>254</v>
      </c>
      <c r="BQ9" s="44" t="s">
        <v>192</v>
      </c>
      <c r="BR9" s="44" t="s">
        <v>191</v>
      </c>
      <c r="BS9" s="45"/>
    </row>
    <row r="10" spans="1:79" ht="100.2" customHeight="1">
      <c r="A10" s="39">
        <v>4</v>
      </c>
      <c r="B10" s="19" t="s">
        <v>131</v>
      </c>
      <c r="C10" s="39">
        <v>2003</v>
      </c>
      <c r="D10" s="39" t="s">
        <v>557</v>
      </c>
      <c r="E10" s="40" t="s">
        <v>562</v>
      </c>
      <c r="F10" s="39" t="s">
        <v>132</v>
      </c>
      <c r="G10" s="39"/>
      <c r="H10" s="39" t="s">
        <v>22</v>
      </c>
      <c r="I10" s="39"/>
      <c r="J10" s="39" t="s">
        <v>22</v>
      </c>
      <c r="K10" s="39"/>
      <c r="L10" s="39"/>
      <c r="M10" s="39" t="s">
        <v>22</v>
      </c>
      <c r="N10" s="39"/>
      <c r="O10" s="39" t="s">
        <v>22</v>
      </c>
      <c r="P10" s="39" t="s">
        <v>22</v>
      </c>
      <c r="Q10" s="39"/>
      <c r="R10" s="39"/>
      <c r="S10" s="39"/>
      <c r="T10" s="39"/>
      <c r="U10" s="39"/>
      <c r="V10" s="39"/>
      <c r="W10" s="39"/>
      <c r="X10" s="39" t="s">
        <v>22</v>
      </c>
      <c r="Y10" s="39" t="s">
        <v>22</v>
      </c>
      <c r="Z10" s="39" t="s">
        <v>22</v>
      </c>
      <c r="AA10" s="39" t="s">
        <v>22</v>
      </c>
      <c r="AB10" s="39" t="s">
        <v>22</v>
      </c>
      <c r="AC10" s="39"/>
      <c r="AD10" s="39" t="s">
        <v>22</v>
      </c>
      <c r="AE10" s="39" t="s">
        <v>22</v>
      </c>
      <c r="AF10" s="39"/>
      <c r="AG10" s="39"/>
      <c r="AH10" s="39" t="s">
        <v>22</v>
      </c>
      <c r="AI10" s="39"/>
      <c r="AJ10" s="39"/>
      <c r="AK10" s="39"/>
      <c r="AL10" s="39"/>
      <c r="AM10" s="39"/>
      <c r="AN10" s="39"/>
      <c r="AO10" s="39" t="s">
        <v>22</v>
      </c>
      <c r="AP10" s="39"/>
      <c r="AQ10" s="39" t="s">
        <v>22</v>
      </c>
      <c r="AR10" s="39"/>
      <c r="AS10" s="39"/>
      <c r="AT10" s="39"/>
      <c r="AU10" s="39"/>
      <c r="AV10" s="39"/>
      <c r="AW10" s="39"/>
      <c r="AX10" s="39" t="s">
        <v>22</v>
      </c>
      <c r="AY10" s="39"/>
      <c r="AZ10" s="39"/>
      <c r="BA10" s="39"/>
      <c r="BB10" s="39" t="s">
        <v>22</v>
      </c>
      <c r="BC10" s="39"/>
      <c r="BD10" s="39"/>
      <c r="BE10" s="39" t="s">
        <v>22</v>
      </c>
      <c r="BF10" s="39" t="s">
        <v>22</v>
      </c>
      <c r="BG10" s="39" t="s">
        <v>22</v>
      </c>
      <c r="BH10" s="39"/>
      <c r="BI10" s="39"/>
      <c r="BJ10" s="39"/>
      <c r="BK10" s="39"/>
      <c r="BL10" s="39"/>
      <c r="BM10" s="39" t="s">
        <v>183</v>
      </c>
      <c r="BN10" s="46" t="s">
        <v>255</v>
      </c>
      <c r="BO10" s="46" t="s">
        <v>134</v>
      </c>
      <c r="BP10" s="46" t="s">
        <v>253</v>
      </c>
      <c r="BQ10" s="46"/>
      <c r="BR10" s="44" t="s">
        <v>193</v>
      </c>
      <c r="BS10" s="45"/>
    </row>
    <row r="11" spans="1:79" ht="100.2" customHeight="1">
      <c r="A11" s="39">
        <v>5</v>
      </c>
      <c r="B11" s="19" t="s">
        <v>113</v>
      </c>
      <c r="C11" s="39">
        <v>2005</v>
      </c>
      <c r="D11" s="39" t="s">
        <v>555</v>
      </c>
      <c r="E11" s="40" t="s">
        <v>563</v>
      </c>
      <c r="F11" s="39" t="s">
        <v>114</v>
      </c>
      <c r="G11" s="39"/>
      <c r="H11" s="39" t="s">
        <v>22</v>
      </c>
      <c r="I11" s="39" t="s">
        <v>22</v>
      </c>
      <c r="J11" s="39" t="s">
        <v>22</v>
      </c>
      <c r="K11" s="39"/>
      <c r="L11" s="39"/>
      <c r="M11" s="39"/>
      <c r="N11" s="39" t="s">
        <v>22</v>
      </c>
      <c r="O11" s="39" t="s">
        <v>22</v>
      </c>
      <c r="P11" s="39"/>
      <c r="Q11" s="39"/>
      <c r="R11" s="39"/>
      <c r="S11" s="39" t="s">
        <v>22</v>
      </c>
      <c r="T11" s="39"/>
      <c r="U11" s="39"/>
      <c r="V11" s="39"/>
      <c r="W11" s="39" t="s">
        <v>22</v>
      </c>
      <c r="X11" s="39" t="s">
        <v>22</v>
      </c>
      <c r="Y11" s="39" t="s">
        <v>22</v>
      </c>
      <c r="Z11" s="39"/>
      <c r="AA11" s="39"/>
      <c r="AB11" s="39" t="s">
        <v>22</v>
      </c>
      <c r="AC11" s="39"/>
      <c r="AD11" s="39" t="s">
        <v>22</v>
      </c>
      <c r="AE11" s="39"/>
      <c r="AF11" s="39"/>
      <c r="AG11" s="39" t="s">
        <v>22</v>
      </c>
      <c r="AH11" s="39"/>
      <c r="AI11" s="39" t="s">
        <v>22</v>
      </c>
      <c r="AJ11" s="39" t="s">
        <v>22</v>
      </c>
      <c r="AK11" s="39"/>
      <c r="AL11" s="39"/>
      <c r="AM11" s="39"/>
      <c r="AN11" s="39"/>
      <c r="AO11" s="39"/>
      <c r="AP11" s="39"/>
      <c r="AQ11" s="39"/>
      <c r="AR11" s="39" t="s">
        <v>22</v>
      </c>
      <c r="AS11" s="39"/>
      <c r="AT11" s="39"/>
      <c r="AU11" s="39" t="s">
        <v>22</v>
      </c>
      <c r="AV11" s="39"/>
      <c r="AW11" s="39" t="s">
        <v>22</v>
      </c>
      <c r="AX11" s="39" t="s">
        <v>22</v>
      </c>
      <c r="AY11" s="39" t="s">
        <v>22</v>
      </c>
      <c r="AZ11" s="39" t="s">
        <v>22</v>
      </c>
      <c r="BA11" s="39"/>
      <c r="BB11" s="39"/>
      <c r="BC11" s="39" t="s">
        <v>22</v>
      </c>
      <c r="BD11" s="39"/>
      <c r="BE11" s="39" t="s">
        <v>22</v>
      </c>
      <c r="BF11" s="39" t="s">
        <v>22</v>
      </c>
      <c r="BG11" s="39" t="s">
        <v>22</v>
      </c>
      <c r="BH11" s="39" t="s">
        <v>22</v>
      </c>
      <c r="BI11" s="39"/>
      <c r="BJ11" s="39" t="s">
        <v>22</v>
      </c>
      <c r="BK11" s="39"/>
      <c r="BL11" s="39"/>
      <c r="BM11" s="39" t="s">
        <v>183</v>
      </c>
      <c r="BN11" s="46" t="s">
        <v>115</v>
      </c>
      <c r="BO11" s="46" t="s">
        <v>116</v>
      </c>
      <c r="BP11" s="43" t="s">
        <v>258</v>
      </c>
      <c r="BQ11" s="44" t="s">
        <v>194</v>
      </c>
      <c r="BR11" s="46"/>
      <c r="BS11" s="45"/>
    </row>
    <row r="12" spans="1:79" ht="126">
      <c r="A12" s="39">
        <v>6</v>
      </c>
      <c r="B12" s="19" t="s">
        <v>97</v>
      </c>
      <c r="C12" s="39">
        <v>2005</v>
      </c>
      <c r="D12" s="39" t="s">
        <v>555</v>
      </c>
      <c r="E12" s="40" t="s">
        <v>564</v>
      </c>
      <c r="F12" s="39" t="s">
        <v>98</v>
      </c>
      <c r="G12" s="39"/>
      <c r="H12" s="39" t="s">
        <v>22</v>
      </c>
      <c r="I12" s="39"/>
      <c r="J12" s="39" t="s">
        <v>22</v>
      </c>
      <c r="K12" s="39"/>
      <c r="L12" s="39"/>
      <c r="M12" s="39" t="s">
        <v>22</v>
      </c>
      <c r="N12" s="39"/>
      <c r="O12" s="39"/>
      <c r="P12" s="39" t="s">
        <v>22</v>
      </c>
      <c r="Q12" s="39"/>
      <c r="R12" s="39"/>
      <c r="S12" s="39"/>
      <c r="T12" s="39"/>
      <c r="U12" s="39"/>
      <c r="V12" s="39"/>
      <c r="W12" s="39"/>
      <c r="X12" s="39" t="s">
        <v>22</v>
      </c>
      <c r="Y12" s="39" t="s">
        <v>22</v>
      </c>
      <c r="Z12" s="39" t="s">
        <v>22</v>
      </c>
      <c r="AA12" s="39"/>
      <c r="AB12" s="39" t="s">
        <v>22</v>
      </c>
      <c r="AC12" s="39"/>
      <c r="AD12" s="39"/>
      <c r="AE12" s="39" t="s">
        <v>22</v>
      </c>
      <c r="AF12" s="39"/>
      <c r="AG12" s="39"/>
      <c r="AH12" s="39" t="s">
        <v>22</v>
      </c>
      <c r="AI12" s="39"/>
      <c r="AJ12" s="39"/>
      <c r="AK12" s="39"/>
      <c r="AL12" s="39" t="s">
        <v>22</v>
      </c>
      <c r="AM12" s="39" t="s">
        <v>22</v>
      </c>
      <c r="AN12" s="39" t="s">
        <v>22</v>
      </c>
      <c r="AO12" s="39"/>
      <c r="AP12" s="39"/>
      <c r="AQ12" s="39" t="s">
        <v>22</v>
      </c>
      <c r="AR12" s="39" t="s">
        <v>22</v>
      </c>
      <c r="AS12" s="39" t="s">
        <v>22</v>
      </c>
      <c r="AT12" s="39" t="s">
        <v>22</v>
      </c>
      <c r="AU12" s="39"/>
      <c r="AV12" s="39" t="s">
        <v>22</v>
      </c>
      <c r="AW12" s="39"/>
      <c r="AX12" s="39"/>
      <c r="AY12" s="39" t="s">
        <v>22</v>
      </c>
      <c r="AZ12" s="39"/>
      <c r="BA12" s="39"/>
      <c r="BB12" s="39" t="s">
        <v>22</v>
      </c>
      <c r="BC12" s="39"/>
      <c r="BD12" s="39" t="s">
        <v>22</v>
      </c>
      <c r="BE12" s="39" t="s">
        <v>22</v>
      </c>
      <c r="BF12" s="39" t="s">
        <v>22</v>
      </c>
      <c r="BG12" s="39" t="s">
        <v>22</v>
      </c>
      <c r="BH12" s="39"/>
      <c r="BI12" s="39"/>
      <c r="BJ12" s="39"/>
      <c r="BK12" s="39"/>
      <c r="BL12" s="39"/>
      <c r="BM12" s="39" t="s">
        <v>183</v>
      </c>
      <c r="BN12" s="46" t="s">
        <v>259</v>
      </c>
      <c r="BO12" s="46" t="s">
        <v>260</v>
      </c>
      <c r="BP12" s="46" t="s">
        <v>261</v>
      </c>
      <c r="BQ12" s="46"/>
      <c r="BR12" s="44" t="s">
        <v>195</v>
      </c>
      <c r="BS12" s="45"/>
    </row>
    <row r="13" spans="1:79" ht="72">
      <c r="A13" s="39">
        <v>7</v>
      </c>
      <c r="B13" s="19" t="s">
        <v>119</v>
      </c>
      <c r="C13" s="39">
        <v>2006</v>
      </c>
      <c r="D13" s="39" t="s">
        <v>556</v>
      </c>
      <c r="E13" s="40" t="s">
        <v>565</v>
      </c>
      <c r="F13" s="39" t="s">
        <v>120</v>
      </c>
      <c r="G13" s="39"/>
      <c r="H13" s="39" t="s">
        <v>22</v>
      </c>
      <c r="I13" s="39"/>
      <c r="J13" s="39" t="s">
        <v>22</v>
      </c>
      <c r="K13" s="39"/>
      <c r="L13" s="39"/>
      <c r="M13" s="39"/>
      <c r="N13" s="39" t="s">
        <v>22</v>
      </c>
      <c r="O13" s="39" t="s">
        <v>22</v>
      </c>
      <c r="P13" s="39"/>
      <c r="Q13" s="39"/>
      <c r="R13" s="39"/>
      <c r="S13" s="39"/>
      <c r="T13" s="39" t="s">
        <v>22</v>
      </c>
      <c r="U13" s="39" t="s">
        <v>22</v>
      </c>
      <c r="V13" s="39"/>
      <c r="W13" s="39" t="s">
        <v>22</v>
      </c>
      <c r="X13" s="39" t="s">
        <v>22</v>
      </c>
      <c r="Y13" s="39"/>
      <c r="Z13" s="39" t="s">
        <v>22</v>
      </c>
      <c r="AA13" s="39"/>
      <c r="AB13" s="39"/>
      <c r="AC13" s="39"/>
      <c r="AD13" s="39" t="s">
        <v>22</v>
      </c>
      <c r="AE13" s="39"/>
      <c r="AF13" s="39"/>
      <c r="AG13" s="39" t="s">
        <v>22</v>
      </c>
      <c r="AH13" s="39" t="s">
        <v>22</v>
      </c>
      <c r="AI13" s="39"/>
      <c r="AJ13" s="39"/>
      <c r="AK13" s="39"/>
      <c r="AL13" s="39"/>
      <c r="AM13" s="39" t="s">
        <v>22</v>
      </c>
      <c r="AN13" s="39" t="s">
        <v>22</v>
      </c>
      <c r="AO13" s="39"/>
      <c r="AP13" s="39"/>
      <c r="AQ13" s="39"/>
      <c r="AR13" s="39" t="s">
        <v>22</v>
      </c>
      <c r="AS13" s="39" t="s">
        <v>22</v>
      </c>
      <c r="AT13" s="39"/>
      <c r="AU13" s="39" t="s">
        <v>22</v>
      </c>
      <c r="AV13" s="39"/>
      <c r="AW13" s="39"/>
      <c r="AX13" s="39"/>
      <c r="AY13" s="39" t="s">
        <v>22</v>
      </c>
      <c r="AZ13" s="39" t="s">
        <v>22</v>
      </c>
      <c r="BA13" s="39"/>
      <c r="BB13" s="39" t="s">
        <v>22</v>
      </c>
      <c r="BC13" s="39" t="s">
        <v>22</v>
      </c>
      <c r="BD13" s="39"/>
      <c r="BE13" s="39" t="s">
        <v>22</v>
      </c>
      <c r="BF13" s="39" t="s">
        <v>22</v>
      </c>
      <c r="BG13" s="39" t="s">
        <v>22</v>
      </c>
      <c r="BH13" s="39"/>
      <c r="BI13" s="39"/>
      <c r="BJ13" s="39" t="s">
        <v>22</v>
      </c>
      <c r="BK13" s="39"/>
      <c r="BL13" s="39"/>
      <c r="BM13" s="39" t="s">
        <v>183</v>
      </c>
      <c r="BN13" s="46" t="s">
        <v>262</v>
      </c>
      <c r="BO13" s="46" t="s">
        <v>121</v>
      </c>
      <c r="BP13" s="46" t="s">
        <v>171</v>
      </c>
      <c r="BQ13" s="46"/>
      <c r="BR13" s="44" t="s">
        <v>196</v>
      </c>
      <c r="BS13" s="45"/>
    </row>
    <row r="14" spans="1:79" ht="67.5" customHeight="1">
      <c r="A14" s="39">
        <v>8</v>
      </c>
      <c r="B14" s="19" t="s">
        <v>123</v>
      </c>
      <c r="C14" s="39">
        <v>2006</v>
      </c>
      <c r="D14" s="39" t="s">
        <v>555</v>
      </c>
      <c r="E14" s="40" t="s">
        <v>558</v>
      </c>
      <c r="F14" s="39" t="s">
        <v>124</v>
      </c>
      <c r="G14" s="39"/>
      <c r="H14" s="39" t="s">
        <v>22</v>
      </c>
      <c r="I14" s="39"/>
      <c r="J14" s="39"/>
      <c r="K14" s="39" t="s">
        <v>22</v>
      </c>
      <c r="L14" s="39"/>
      <c r="M14" s="39"/>
      <c r="N14" s="39" t="s">
        <v>22</v>
      </c>
      <c r="O14" s="39" t="s">
        <v>22</v>
      </c>
      <c r="P14" s="39"/>
      <c r="Q14" s="39" t="s">
        <v>22</v>
      </c>
      <c r="R14" s="39"/>
      <c r="S14" s="39"/>
      <c r="T14" s="39"/>
      <c r="U14" s="39" t="s">
        <v>22</v>
      </c>
      <c r="V14" s="39"/>
      <c r="W14" s="39" t="s">
        <v>22</v>
      </c>
      <c r="X14" s="39" t="s">
        <v>22</v>
      </c>
      <c r="Y14" s="39" t="s">
        <v>22</v>
      </c>
      <c r="Z14" s="39" t="s">
        <v>22</v>
      </c>
      <c r="AA14" s="39"/>
      <c r="AB14" s="39"/>
      <c r="AC14" s="39"/>
      <c r="AD14" s="39"/>
      <c r="AE14" s="39" t="s">
        <v>22</v>
      </c>
      <c r="AF14" s="39" t="s">
        <v>22</v>
      </c>
      <c r="AG14" s="39" t="s">
        <v>22</v>
      </c>
      <c r="AH14" s="39" t="s">
        <v>22</v>
      </c>
      <c r="AI14" s="39"/>
      <c r="AJ14" s="39"/>
      <c r="AK14" s="39"/>
      <c r="AL14" s="39" t="s">
        <v>22</v>
      </c>
      <c r="AM14" s="39"/>
      <c r="AN14" s="39"/>
      <c r="AO14" s="39"/>
      <c r="AP14" s="39"/>
      <c r="AQ14" s="39"/>
      <c r="AR14" s="39" t="s">
        <v>22</v>
      </c>
      <c r="AS14" s="39"/>
      <c r="AT14" s="39"/>
      <c r="AU14" s="39"/>
      <c r="AV14" s="39"/>
      <c r="AW14" s="39"/>
      <c r="AX14" s="39"/>
      <c r="AY14" s="39" t="s">
        <v>22</v>
      </c>
      <c r="AZ14" s="39" t="s">
        <v>22</v>
      </c>
      <c r="BA14" s="39"/>
      <c r="BB14" s="39" t="s">
        <v>22</v>
      </c>
      <c r="BC14" s="39" t="s">
        <v>22</v>
      </c>
      <c r="BD14" s="39"/>
      <c r="BE14" s="39" t="s">
        <v>22</v>
      </c>
      <c r="BF14" s="39" t="s">
        <v>22</v>
      </c>
      <c r="BG14" s="39" t="s">
        <v>22</v>
      </c>
      <c r="BH14" s="39"/>
      <c r="BI14" s="39"/>
      <c r="BJ14" s="39"/>
      <c r="BK14" s="39"/>
      <c r="BL14" s="39"/>
      <c r="BM14" s="39" t="s">
        <v>184</v>
      </c>
      <c r="BN14" s="46" t="s">
        <v>263</v>
      </c>
      <c r="BO14" s="46" t="s">
        <v>394</v>
      </c>
      <c r="BP14" s="46" t="s">
        <v>264</v>
      </c>
      <c r="BQ14" s="46"/>
      <c r="BR14" s="46"/>
      <c r="BS14" s="45"/>
    </row>
    <row r="15" spans="1:79" ht="60" customHeight="1">
      <c r="A15" s="39">
        <v>9</v>
      </c>
      <c r="B15" s="19" t="s">
        <v>99</v>
      </c>
      <c r="C15" s="39">
        <v>2007</v>
      </c>
      <c r="D15" s="39" t="s">
        <v>566</v>
      </c>
      <c r="E15" s="40" t="s">
        <v>567</v>
      </c>
      <c r="F15" s="39" t="s">
        <v>100</v>
      </c>
      <c r="G15" s="39"/>
      <c r="H15" s="39" t="s">
        <v>22</v>
      </c>
      <c r="I15" s="39"/>
      <c r="J15" s="39"/>
      <c r="K15" s="39" t="s">
        <v>22</v>
      </c>
      <c r="L15" s="39"/>
      <c r="M15" s="39"/>
      <c r="N15" s="39" t="s">
        <v>22</v>
      </c>
      <c r="O15" s="39" t="s">
        <v>22</v>
      </c>
      <c r="P15" s="39"/>
      <c r="Q15" s="39"/>
      <c r="R15" s="39" t="s">
        <v>22</v>
      </c>
      <c r="S15" s="39" t="s">
        <v>22</v>
      </c>
      <c r="T15" s="39" t="s">
        <v>22</v>
      </c>
      <c r="U15" s="39" t="s">
        <v>22</v>
      </c>
      <c r="V15" s="39" t="s">
        <v>22</v>
      </c>
      <c r="W15" s="39" t="s">
        <v>22</v>
      </c>
      <c r="X15" s="39" t="s">
        <v>22</v>
      </c>
      <c r="Y15" s="39"/>
      <c r="Z15" s="39" t="s">
        <v>22</v>
      </c>
      <c r="AA15" s="39"/>
      <c r="AB15" s="39"/>
      <c r="AC15" s="39"/>
      <c r="AD15" s="39"/>
      <c r="AE15" s="39" t="s">
        <v>22</v>
      </c>
      <c r="AF15" s="39"/>
      <c r="AG15" s="39" t="s">
        <v>22</v>
      </c>
      <c r="AH15" s="39" t="s">
        <v>22</v>
      </c>
      <c r="AI15" s="39"/>
      <c r="AJ15" s="39" t="s">
        <v>22</v>
      </c>
      <c r="AK15" s="39"/>
      <c r="AL15" s="39" t="s">
        <v>22</v>
      </c>
      <c r="AM15" s="39"/>
      <c r="AN15" s="39"/>
      <c r="AO15" s="39"/>
      <c r="AP15" s="39"/>
      <c r="AQ15" s="39"/>
      <c r="AR15" s="39" t="s">
        <v>22</v>
      </c>
      <c r="AS15" s="39" t="s">
        <v>22</v>
      </c>
      <c r="AT15" s="39" t="s">
        <v>22</v>
      </c>
      <c r="AU15" s="39" t="s">
        <v>22</v>
      </c>
      <c r="AV15" s="39"/>
      <c r="AW15" s="39" t="s">
        <v>22</v>
      </c>
      <c r="AX15" s="39" t="s">
        <v>22</v>
      </c>
      <c r="AY15" s="39" t="s">
        <v>22</v>
      </c>
      <c r="AZ15" s="39" t="s">
        <v>22</v>
      </c>
      <c r="BA15" s="39"/>
      <c r="BB15" s="39" t="s">
        <v>22</v>
      </c>
      <c r="BC15" s="39" t="s">
        <v>22</v>
      </c>
      <c r="BD15" s="39"/>
      <c r="BE15" s="39" t="s">
        <v>22</v>
      </c>
      <c r="BF15" s="39"/>
      <c r="BG15" s="39"/>
      <c r="BH15" s="39"/>
      <c r="BI15" s="39"/>
      <c r="BJ15" s="39"/>
      <c r="BK15" s="39"/>
      <c r="BL15" s="39"/>
      <c r="BM15" s="39" t="s">
        <v>184</v>
      </c>
      <c r="BN15" s="46" t="s">
        <v>265</v>
      </c>
      <c r="BO15" s="46" t="s">
        <v>266</v>
      </c>
      <c r="BP15" s="46" t="s">
        <v>267</v>
      </c>
      <c r="BQ15" s="44" t="s">
        <v>197</v>
      </c>
      <c r="BR15" s="44" t="s">
        <v>198</v>
      </c>
      <c r="BS15" s="45"/>
    </row>
    <row r="16" spans="1:79" ht="60" customHeight="1">
      <c r="A16" s="39">
        <v>10</v>
      </c>
      <c r="B16" s="19" t="s">
        <v>141</v>
      </c>
      <c r="C16" s="39">
        <v>2008</v>
      </c>
      <c r="D16" s="39" t="s">
        <v>557</v>
      </c>
      <c r="E16" s="40" t="s">
        <v>568</v>
      </c>
      <c r="F16" s="39" t="s">
        <v>142</v>
      </c>
      <c r="G16" s="39"/>
      <c r="H16" s="39" t="s">
        <v>22</v>
      </c>
      <c r="I16" s="39"/>
      <c r="J16" s="39" t="s">
        <v>22</v>
      </c>
      <c r="K16" s="39"/>
      <c r="L16" s="39" t="s">
        <v>22</v>
      </c>
      <c r="M16" s="39"/>
      <c r="N16" s="39"/>
      <c r="O16" s="39"/>
      <c r="P16" s="39" t="s">
        <v>22</v>
      </c>
      <c r="Q16" s="39"/>
      <c r="R16" s="39"/>
      <c r="S16" s="39"/>
      <c r="T16" s="39"/>
      <c r="U16" s="39"/>
      <c r="V16" s="39"/>
      <c r="W16" s="39"/>
      <c r="X16" s="39"/>
      <c r="Y16" s="39"/>
      <c r="Z16" s="39"/>
      <c r="AA16" s="39"/>
      <c r="AB16" s="39" t="s">
        <v>22</v>
      </c>
      <c r="AC16" s="39"/>
      <c r="AD16" s="39"/>
      <c r="AE16" s="39" t="s">
        <v>22</v>
      </c>
      <c r="AF16" s="39"/>
      <c r="AG16" s="39"/>
      <c r="AH16" s="39" t="s">
        <v>22</v>
      </c>
      <c r="AI16" s="39"/>
      <c r="AJ16" s="39"/>
      <c r="AK16" s="39"/>
      <c r="AL16" s="39" t="s">
        <v>22</v>
      </c>
      <c r="AM16" s="39" t="s">
        <v>22</v>
      </c>
      <c r="AN16" s="39" t="s">
        <v>22</v>
      </c>
      <c r="AO16" s="39"/>
      <c r="AP16" s="39"/>
      <c r="AQ16" s="39"/>
      <c r="AR16" s="39"/>
      <c r="AS16" s="39"/>
      <c r="AT16" s="39" t="s">
        <v>22</v>
      </c>
      <c r="AU16" s="39" t="s">
        <v>22</v>
      </c>
      <c r="AV16" s="39" t="s">
        <v>22</v>
      </c>
      <c r="AW16" s="39"/>
      <c r="AX16" s="39"/>
      <c r="AY16" s="39"/>
      <c r="AZ16" s="39"/>
      <c r="BA16" s="39"/>
      <c r="BB16" s="39"/>
      <c r="BC16" s="39"/>
      <c r="BD16" s="39" t="s">
        <v>22</v>
      </c>
      <c r="BE16" s="39" t="s">
        <v>22</v>
      </c>
      <c r="BF16" s="39" t="s">
        <v>22</v>
      </c>
      <c r="BG16" s="39" t="s">
        <v>22</v>
      </c>
      <c r="BH16" s="39"/>
      <c r="BI16" s="39"/>
      <c r="BJ16" s="39"/>
      <c r="BK16" s="39"/>
      <c r="BL16" s="39" t="s">
        <v>22</v>
      </c>
      <c r="BM16" s="39" t="s">
        <v>184</v>
      </c>
      <c r="BN16" s="46" t="s">
        <v>395</v>
      </c>
      <c r="BO16" s="46" t="s">
        <v>268</v>
      </c>
      <c r="BP16" s="46" t="s">
        <v>269</v>
      </c>
      <c r="BQ16" s="46"/>
      <c r="BR16" s="44" t="s">
        <v>199</v>
      </c>
      <c r="BS16" s="45"/>
    </row>
    <row r="17" spans="1:71" ht="60" customHeight="1">
      <c r="A17" s="39">
        <v>11</v>
      </c>
      <c r="B17" s="19" t="s">
        <v>137</v>
      </c>
      <c r="C17" s="39">
        <v>2008</v>
      </c>
      <c r="D17" s="39" t="s">
        <v>555</v>
      </c>
      <c r="E17" s="39" t="s">
        <v>569</v>
      </c>
      <c r="F17" s="39" t="s">
        <v>138</v>
      </c>
      <c r="G17" s="39"/>
      <c r="H17" s="39" t="s">
        <v>22</v>
      </c>
      <c r="I17" s="39" t="s">
        <v>22</v>
      </c>
      <c r="J17" s="39"/>
      <c r="K17" s="39" t="s">
        <v>22</v>
      </c>
      <c r="L17" s="39"/>
      <c r="M17" s="39"/>
      <c r="N17" s="39" t="s">
        <v>22</v>
      </c>
      <c r="O17" s="39" t="s">
        <v>22</v>
      </c>
      <c r="P17" s="39" t="s">
        <v>22</v>
      </c>
      <c r="Q17" s="39" t="s">
        <v>22</v>
      </c>
      <c r="R17" s="39"/>
      <c r="S17" s="39"/>
      <c r="T17" s="39"/>
      <c r="U17" s="39"/>
      <c r="V17" s="39"/>
      <c r="W17" s="39"/>
      <c r="X17" s="39" t="s">
        <v>22</v>
      </c>
      <c r="Y17" s="39"/>
      <c r="Z17" s="39" t="s">
        <v>22</v>
      </c>
      <c r="AA17" s="39"/>
      <c r="AB17" s="39"/>
      <c r="AC17" s="39"/>
      <c r="AD17" s="39"/>
      <c r="AE17" s="39" t="s">
        <v>22</v>
      </c>
      <c r="AF17" s="39"/>
      <c r="AG17" s="39"/>
      <c r="AH17" s="39" t="s">
        <v>22</v>
      </c>
      <c r="AI17" s="39"/>
      <c r="AJ17" s="39" t="s">
        <v>22</v>
      </c>
      <c r="AK17" s="39"/>
      <c r="AL17" s="39" t="s">
        <v>22</v>
      </c>
      <c r="AM17" s="39" t="s">
        <v>22</v>
      </c>
      <c r="AN17" s="39" t="s">
        <v>22</v>
      </c>
      <c r="AO17" s="39"/>
      <c r="AP17" s="39"/>
      <c r="AQ17" s="39"/>
      <c r="AR17" s="39"/>
      <c r="AS17" s="39"/>
      <c r="AT17" s="39" t="s">
        <v>22</v>
      </c>
      <c r="AU17" s="39" t="s">
        <v>22</v>
      </c>
      <c r="AV17" s="39" t="s">
        <v>22</v>
      </c>
      <c r="AW17" s="39" t="s">
        <v>22</v>
      </c>
      <c r="AX17" s="39" t="s">
        <v>22</v>
      </c>
      <c r="AY17" s="39" t="s">
        <v>22</v>
      </c>
      <c r="AZ17" s="39" t="s">
        <v>22</v>
      </c>
      <c r="BA17" s="39" t="s">
        <v>22</v>
      </c>
      <c r="BB17" s="39" t="s">
        <v>22</v>
      </c>
      <c r="BC17" s="39" t="s">
        <v>22</v>
      </c>
      <c r="BD17" s="39"/>
      <c r="BE17" s="39" t="s">
        <v>22</v>
      </c>
      <c r="BF17" s="39"/>
      <c r="BG17" s="39"/>
      <c r="BH17" s="39"/>
      <c r="BI17" s="39"/>
      <c r="BJ17" s="39"/>
      <c r="BK17" s="39"/>
      <c r="BL17" s="39"/>
      <c r="BM17" s="39" t="s">
        <v>184</v>
      </c>
      <c r="BN17" s="46" t="s">
        <v>270</v>
      </c>
      <c r="BO17" s="46" t="s">
        <v>271</v>
      </c>
      <c r="BP17" s="46" t="s">
        <v>396</v>
      </c>
      <c r="BQ17" s="46"/>
      <c r="BR17" s="44" t="s">
        <v>200</v>
      </c>
      <c r="BS17" s="45"/>
    </row>
    <row r="18" spans="1:71" ht="108">
      <c r="A18" s="39">
        <v>12</v>
      </c>
      <c r="B18" s="19" t="s">
        <v>101</v>
      </c>
      <c r="C18" s="39">
        <v>2008</v>
      </c>
      <c r="D18" s="39" t="s">
        <v>556</v>
      </c>
      <c r="E18" s="40" t="s">
        <v>570</v>
      </c>
      <c r="F18" s="39" t="s">
        <v>102</v>
      </c>
      <c r="G18" s="39" t="s">
        <v>22</v>
      </c>
      <c r="H18" s="39" t="s">
        <v>22</v>
      </c>
      <c r="I18" s="39"/>
      <c r="J18" s="39" t="s">
        <v>22</v>
      </c>
      <c r="K18" s="39"/>
      <c r="L18" s="39" t="s">
        <v>22</v>
      </c>
      <c r="M18" s="39"/>
      <c r="N18" s="39"/>
      <c r="O18" s="39" t="s">
        <v>22</v>
      </c>
      <c r="P18" s="39"/>
      <c r="Q18" s="39"/>
      <c r="R18" s="39"/>
      <c r="S18" s="39" t="s">
        <v>22</v>
      </c>
      <c r="T18" s="39" t="s">
        <v>22</v>
      </c>
      <c r="U18" s="39" t="s">
        <v>22</v>
      </c>
      <c r="V18" s="39" t="s">
        <v>22</v>
      </c>
      <c r="W18" s="39" t="s">
        <v>22</v>
      </c>
      <c r="X18" s="39" t="s">
        <v>22</v>
      </c>
      <c r="Y18" s="39"/>
      <c r="Z18" s="39"/>
      <c r="AA18" s="39"/>
      <c r="AB18" s="39"/>
      <c r="AC18" s="39"/>
      <c r="AD18" s="39" t="s">
        <v>22</v>
      </c>
      <c r="AE18" s="39"/>
      <c r="AF18" s="39"/>
      <c r="AG18" s="39" t="s">
        <v>22</v>
      </c>
      <c r="AH18" s="39"/>
      <c r="AI18" s="39"/>
      <c r="AJ18" s="39" t="s">
        <v>22</v>
      </c>
      <c r="AK18" s="39"/>
      <c r="AL18" s="39" t="s">
        <v>22</v>
      </c>
      <c r="AM18" s="39"/>
      <c r="AN18" s="39"/>
      <c r="AO18" s="39"/>
      <c r="AP18" s="39"/>
      <c r="AQ18" s="39"/>
      <c r="AR18" s="39" t="s">
        <v>22</v>
      </c>
      <c r="AS18" s="39"/>
      <c r="AT18" s="39"/>
      <c r="AU18" s="39" t="s">
        <v>22</v>
      </c>
      <c r="AV18" s="39"/>
      <c r="AW18" s="39" t="s">
        <v>22</v>
      </c>
      <c r="AX18" s="39" t="s">
        <v>22</v>
      </c>
      <c r="AY18" s="39" t="s">
        <v>22</v>
      </c>
      <c r="AZ18" s="39" t="s">
        <v>22</v>
      </c>
      <c r="BA18" s="39"/>
      <c r="BB18" s="39" t="s">
        <v>22</v>
      </c>
      <c r="BC18" s="39" t="s">
        <v>22</v>
      </c>
      <c r="BD18" s="39" t="s">
        <v>22</v>
      </c>
      <c r="BE18" s="39" t="s">
        <v>22</v>
      </c>
      <c r="BF18" s="39"/>
      <c r="BG18" s="39"/>
      <c r="BH18" s="39"/>
      <c r="BI18" s="39"/>
      <c r="BJ18" s="39" t="s">
        <v>22</v>
      </c>
      <c r="BK18" s="39"/>
      <c r="BL18" s="39"/>
      <c r="BM18" s="39" t="s">
        <v>183</v>
      </c>
      <c r="BN18" s="46" t="s">
        <v>272</v>
      </c>
      <c r="BO18" s="46" t="s">
        <v>273</v>
      </c>
      <c r="BP18" s="46" t="s">
        <v>274</v>
      </c>
      <c r="BQ18" s="44"/>
      <c r="BR18" s="44" t="s">
        <v>201</v>
      </c>
      <c r="BS18" s="45"/>
    </row>
    <row r="19" spans="1:71" ht="180">
      <c r="A19" s="39">
        <v>13</v>
      </c>
      <c r="B19" s="19" t="s">
        <v>105</v>
      </c>
      <c r="C19" s="39">
        <v>2009</v>
      </c>
      <c r="D19" s="39" t="s">
        <v>556</v>
      </c>
      <c r="E19" s="39" t="s">
        <v>571</v>
      </c>
      <c r="F19" s="39" t="s">
        <v>104</v>
      </c>
      <c r="G19" s="39" t="s">
        <v>22</v>
      </c>
      <c r="H19" s="39" t="s">
        <v>22</v>
      </c>
      <c r="I19" s="39"/>
      <c r="J19" s="39"/>
      <c r="K19" s="39" t="s">
        <v>22</v>
      </c>
      <c r="L19" s="39"/>
      <c r="M19" s="39"/>
      <c r="N19" s="39" t="s">
        <v>22</v>
      </c>
      <c r="O19" s="39" t="s">
        <v>22</v>
      </c>
      <c r="P19" s="39" t="s">
        <v>22</v>
      </c>
      <c r="Q19" s="39" t="s">
        <v>22</v>
      </c>
      <c r="R19" s="39"/>
      <c r="S19" s="39"/>
      <c r="T19" s="39" t="s">
        <v>22</v>
      </c>
      <c r="U19" s="39" t="s">
        <v>22</v>
      </c>
      <c r="V19" s="39" t="s">
        <v>22</v>
      </c>
      <c r="W19" s="39" t="s">
        <v>22</v>
      </c>
      <c r="X19" s="39" t="s">
        <v>22</v>
      </c>
      <c r="Y19" s="39" t="s">
        <v>22</v>
      </c>
      <c r="Z19" s="39"/>
      <c r="AA19" s="39"/>
      <c r="AB19" s="39"/>
      <c r="AC19" s="39"/>
      <c r="AD19" s="39"/>
      <c r="AE19" s="39" t="s">
        <v>22</v>
      </c>
      <c r="AF19" s="39"/>
      <c r="AG19" s="39" t="s">
        <v>22</v>
      </c>
      <c r="AH19" s="39"/>
      <c r="AI19" s="39" t="s">
        <v>22</v>
      </c>
      <c r="AJ19" s="39"/>
      <c r="AK19" s="39" t="s">
        <v>22</v>
      </c>
      <c r="AL19" s="39"/>
      <c r="AM19" s="39"/>
      <c r="AN19" s="39"/>
      <c r="AO19" s="39"/>
      <c r="AP19" s="39" t="s">
        <v>22</v>
      </c>
      <c r="AQ19" s="39"/>
      <c r="AR19" s="39" t="s">
        <v>22</v>
      </c>
      <c r="AS19" s="39"/>
      <c r="AT19" s="39"/>
      <c r="AU19" s="39"/>
      <c r="AV19" s="39" t="s">
        <v>22</v>
      </c>
      <c r="AW19" s="39"/>
      <c r="AX19" s="39" t="s">
        <v>22</v>
      </c>
      <c r="AY19" s="39"/>
      <c r="AZ19" s="39"/>
      <c r="BA19" s="39"/>
      <c r="BB19" s="39" t="s">
        <v>22</v>
      </c>
      <c r="BC19" s="39" t="s">
        <v>22</v>
      </c>
      <c r="BD19" s="39"/>
      <c r="BE19" s="39" t="s">
        <v>22</v>
      </c>
      <c r="BF19" s="39"/>
      <c r="BG19" s="39"/>
      <c r="BH19" s="39" t="s">
        <v>22</v>
      </c>
      <c r="BI19" s="39"/>
      <c r="BJ19" s="39"/>
      <c r="BK19" s="39"/>
      <c r="BL19" s="39"/>
      <c r="BM19" s="39" t="s">
        <v>184</v>
      </c>
      <c r="BN19" s="46" t="s">
        <v>275</v>
      </c>
      <c r="BO19" s="46" t="s">
        <v>276</v>
      </c>
      <c r="BP19" s="46" t="s">
        <v>277</v>
      </c>
      <c r="BQ19" s="46"/>
      <c r="BR19" s="44" t="s">
        <v>202</v>
      </c>
      <c r="BS19" s="45"/>
    </row>
    <row r="20" spans="1:71" ht="87" customHeight="1">
      <c r="A20" s="39">
        <v>14</v>
      </c>
      <c r="B20" s="19" t="s">
        <v>103</v>
      </c>
      <c r="C20" s="39">
        <v>2009</v>
      </c>
      <c r="D20" s="39" t="s">
        <v>556</v>
      </c>
      <c r="E20" s="39" t="s">
        <v>572</v>
      </c>
      <c r="F20" s="39" t="s">
        <v>104</v>
      </c>
      <c r="G20" s="39"/>
      <c r="H20" s="39" t="s">
        <v>22</v>
      </c>
      <c r="I20" s="39"/>
      <c r="J20" s="39"/>
      <c r="K20" s="39" t="s">
        <v>22</v>
      </c>
      <c r="L20" s="39"/>
      <c r="M20" s="39"/>
      <c r="N20" s="39" t="s">
        <v>22</v>
      </c>
      <c r="O20" s="39" t="s">
        <v>22</v>
      </c>
      <c r="P20" s="39" t="s">
        <v>22</v>
      </c>
      <c r="Q20" s="39" t="s">
        <v>22</v>
      </c>
      <c r="R20" s="39"/>
      <c r="S20" s="39"/>
      <c r="T20" s="39" t="s">
        <v>22</v>
      </c>
      <c r="U20" s="39" t="s">
        <v>22</v>
      </c>
      <c r="V20" s="39" t="s">
        <v>22</v>
      </c>
      <c r="W20" s="39" t="s">
        <v>22</v>
      </c>
      <c r="X20" s="39" t="s">
        <v>22</v>
      </c>
      <c r="Y20" s="39"/>
      <c r="Z20" s="39"/>
      <c r="AA20" s="39"/>
      <c r="AB20" s="39"/>
      <c r="AC20" s="39"/>
      <c r="AD20" s="39"/>
      <c r="AE20" s="39" t="s">
        <v>22</v>
      </c>
      <c r="AF20" s="39"/>
      <c r="AG20" s="39" t="s">
        <v>22</v>
      </c>
      <c r="AH20" s="39"/>
      <c r="AI20" s="39" t="s">
        <v>22</v>
      </c>
      <c r="AJ20" s="39"/>
      <c r="AK20" s="39" t="s">
        <v>22</v>
      </c>
      <c r="AL20" s="39"/>
      <c r="AM20" s="39"/>
      <c r="AN20" s="39"/>
      <c r="AO20" s="39"/>
      <c r="AP20" s="39" t="s">
        <v>22</v>
      </c>
      <c r="AQ20" s="39"/>
      <c r="AR20" s="39" t="s">
        <v>22</v>
      </c>
      <c r="AS20" s="39"/>
      <c r="AT20" s="39"/>
      <c r="AU20" s="39"/>
      <c r="AV20" s="39" t="s">
        <v>22</v>
      </c>
      <c r="AW20" s="39"/>
      <c r="AX20" s="39" t="s">
        <v>22</v>
      </c>
      <c r="AY20" s="39"/>
      <c r="AZ20" s="39"/>
      <c r="BA20" s="39" t="s">
        <v>22</v>
      </c>
      <c r="BB20" s="39" t="s">
        <v>22</v>
      </c>
      <c r="BC20" s="39" t="s">
        <v>22</v>
      </c>
      <c r="BD20" s="39"/>
      <c r="BE20" s="39" t="s">
        <v>22</v>
      </c>
      <c r="BF20" s="39"/>
      <c r="BG20" s="39"/>
      <c r="BH20" s="39" t="s">
        <v>22</v>
      </c>
      <c r="BI20" s="39"/>
      <c r="BJ20" s="39"/>
      <c r="BK20" s="39"/>
      <c r="BL20" s="39"/>
      <c r="BM20" s="39" t="s">
        <v>184</v>
      </c>
      <c r="BN20" s="46" t="s">
        <v>397</v>
      </c>
      <c r="BO20" s="46" t="s">
        <v>278</v>
      </c>
      <c r="BP20" s="46" t="s">
        <v>277</v>
      </c>
      <c r="BQ20" s="44" t="s">
        <v>203</v>
      </c>
      <c r="BR20" s="44" t="s">
        <v>204</v>
      </c>
      <c r="BS20" s="45"/>
    </row>
    <row r="21" spans="1:71" ht="90.75" customHeight="1">
      <c r="A21" s="39">
        <v>15</v>
      </c>
      <c r="B21" s="19" t="s">
        <v>109</v>
      </c>
      <c r="C21" s="39">
        <v>2009</v>
      </c>
      <c r="D21" s="39" t="s">
        <v>556</v>
      </c>
      <c r="E21" s="40" t="s">
        <v>573</v>
      </c>
      <c r="F21" s="39" t="s">
        <v>104</v>
      </c>
      <c r="G21" s="39"/>
      <c r="H21" s="39" t="s">
        <v>22</v>
      </c>
      <c r="I21" s="39"/>
      <c r="J21" s="39"/>
      <c r="K21" s="39" t="s">
        <v>22</v>
      </c>
      <c r="L21" s="39"/>
      <c r="M21" s="39"/>
      <c r="N21" s="39" t="s">
        <v>22</v>
      </c>
      <c r="O21" s="39" t="s">
        <v>22</v>
      </c>
      <c r="P21" s="39" t="s">
        <v>22</v>
      </c>
      <c r="Q21" s="39" t="s">
        <v>22</v>
      </c>
      <c r="R21" s="39"/>
      <c r="S21" s="39"/>
      <c r="T21" s="39" t="s">
        <v>22</v>
      </c>
      <c r="U21" s="39"/>
      <c r="V21" s="39" t="s">
        <v>22</v>
      </c>
      <c r="W21" s="39"/>
      <c r="X21" s="39" t="s">
        <v>22</v>
      </c>
      <c r="Y21" s="39"/>
      <c r="Z21" s="39"/>
      <c r="AA21" s="39"/>
      <c r="AB21" s="39"/>
      <c r="AC21" s="39"/>
      <c r="AD21" s="39"/>
      <c r="AE21" s="39" t="s">
        <v>22</v>
      </c>
      <c r="AF21" s="39"/>
      <c r="AG21" s="39" t="s">
        <v>22</v>
      </c>
      <c r="AH21" s="39"/>
      <c r="AI21" s="39" t="s">
        <v>22</v>
      </c>
      <c r="AJ21" s="39"/>
      <c r="AK21" s="39"/>
      <c r="AL21" s="39"/>
      <c r="AM21" s="39"/>
      <c r="AN21" s="39" t="s">
        <v>22</v>
      </c>
      <c r="AO21" s="39"/>
      <c r="AP21" s="39"/>
      <c r="AQ21" s="39" t="s">
        <v>22</v>
      </c>
      <c r="AR21" s="39" t="s">
        <v>22</v>
      </c>
      <c r="AS21" s="39"/>
      <c r="AT21" s="39"/>
      <c r="AU21" s="39"/>
      <c r="AV21" s="39" t="s">
        <v>22</v>
      </c>
      <c r="AW21" s="39"/>
      <c r="AX21" s="39"/>
      <c r="AY21" s="39" t="s">
        <v>22</v>
      </c>
      <c r="AZ21" s="39" t="s">
        <v>22</v>
      </c>
      <c r="BA21" s="39"/>
      <c r="BB21" s="39" t="s">
        <v>22</v>
      </c>
      <c r="BC21" s="39" t="s">
        <v>22</v>
      </c>
      <c r="BD21" s="39"/>
      <c r="BE21" s="39" t="s">
        <v>22</v>
      </c>
      <c r="BF21" s="39"/>
      <c r="BG21" s="39"/>
      <c r="BH21" s="39"/>
      <c r="BI21" s="39"/>
      <c r="BJ21" s="39"/>
      <c r="BK21" s="39"/>
      <c r="BL21" s="39"/>
      <c r="BM21" s="39" t="s">
        <v>184</v>
      </c>
      <c r="BN21" s="46" t="s">
        <v>279</v>
      </c>
      <c r="BO21" s="46" t="s">
        <v>453</v>
      </c>
      <c r="BP21" s="46" t="s">
        <v>280</v>
      </c>
      <c r="BQ21" s="46"/>
      <c r="BR21" s="46"/>
      <c r="BS21" s="45"/>
    </row>
    <row r="22" spans="1:71" ht="54">
      <c r="A22" s="39">
        <v>16</v>
      </c>
      <c r="B22" s="19" t="s">
        <v>177</v>
      </c>
      <c r="C22" s="39">
        <v>2009</v>
      </c>
      <c r="D22" s="39" t="s">
        <v>556</v>
      </c>
      <c r="E22" s="40" t="s">
        <v>574</v>
      </c>
      <c r="F22" s="39" t="s">
        <v>12</v>
      </c>
      <c r="G22" s="39"/>
      <c r="H22" s="39" t="s">
        <v>22</v>
      </c>
      <c r="I22" s="39"/>
      <c r="J22" s="39"/>
      <c r="K22" s="39" t="s">
        <v>22</v>
      </c>
      <c r="L22" s="39"/>
      <c r="M22" s="39"/>
      <c r="N22" s="39" t="s">
        <v>22</v>
      </c>
      <c r="O22" s="39" t="s">
        <v>22</v>
      </c>
      <c r="P22" s="39"/>
      <c r="Q22" s="39" t="s">
        <v>22</v>
      </c>
      <c r="R22" s="39"/>
      <c r="S22" s="39" t="s">
        <v>22</v>
      </c>
      <c r="T22" s="39" t="s">
        <v>22</v>
      </c>
      <c r="U22" s="39" t="s">
        <v>22</v>
      </c>
      <c r="V22" s="39" t="s">
        <v>22</v>
      </c>
      <c r="W22" s="39" t="s">
        <v>22</v>
      </c>
      <c r="X22" s="39" t="s">
        <v>22</v>
      </c>
      <c r="Y22" s="39" t="s">
        <v>22</v>
      </c>
      <c r="Z22" s="39"/>
      <c r="AA22" s="39"/>
      <c r="AB22" s="39"/>
      <c r="AC22" s="39"/>
      <c r="AD22" s="39" t="s">
        <v>22</v>
      </c>
      <c r="AE22" s="39"/>
      <c r="AF22" s="39"/>
      <c r="AG22" s="39" t="s">
        <v>22</v>
      </c>
      <c r="AH22" s="39"/>
      <c r="AI22" s="39" t="s">
        <v>22</v>
      </c>
      <c r="AJ22" s="39"/>
      <c r="AK22" s="39" t="s">
        <v>22</v>
      </c>
      <c r="AL22" s="39"/>
      <c r="AM22" s="39" t="s">
        <v>22</v>
      </c>
      <c r="AN22" s="39"/>
      <c r="AO22" s="39"/>
      <c r="AP22" s="39"/>
      <c r="AQ22" s="39"/>
      <c r="AR22" s="39" t="s">
        <v>22</v>
      </c>
      <c r="AS22" s="39"/>
      <c r="AT22" s="39"/>
      <c r="AU22" s="39" t="s">
        <v>22</v>
      </c>
      <c r="AV22" s="39"/>
      <c r="AW22" s="39"/>
      <c r="AX22" s="39" t="s">
        <v>22</v>
      </c>
      <c r="AY22" s="39"/>
      <c r="AZ22" s="39"/>
      <c r="BA22" s="39"/>
      <c r="BB22" s="39" t="s">
        <v>22</v>
      </c>
      <c r="BC22" s="39" t="s">
        <v>22</v>
      </c>
      <c r="BD22" s="39"/>
      <c r="BE22" s="39" t="s">
        <v>22</v>
      </c>
      <c r="BF22" s="39" t="s">
        <v>22</v>
      </c>
      <c r="BG22" s="39" t="s">
        <v>22</v>
      </c>
      <c r="BH22" s="39"/>
      <c r="BI22" s="39"/>
      <c r="BJ22" s="39"/>
      <c r="BK22" s="39"/>
      <c r="BL22" s="39"/>
      <c r="BM22" s="39" t="s">
        <v>183</v>
      </c>
      <c r="BN22" s="46" t="s">
        <v>157</v>
      </c>
      <c r="BO22" s="43" t="s">
        <v>41</v>
      </c>
      <c r="BP22" s="46" t="s">
        <v>398</v>
      </c>
      <c r="BQ22" s="44"/>
      <c r="BR22" s="44" t="s">
        <v>205</v>
      </c>
      <c r="BS22" s="45"/>
    </row>
    <row r="23" spans="1:71" ht="60" customHeight="1">
      <c r="A23" s="39">
        <v>17</v>
      </c>
      <c r="B23" s="19" t="s">
        <v>72</v>
      </c>
      <c r="C23" s="39">
        <v>2009</v>
      </c>
      <c r="D23" s="39" t="s">
        <v>556</v>
      </c>
      <c r="E23" s="40" t="s">
        <v>575</v>
      </c>
      <c r="F23" s="39" t="s">
        <v>74</v>
      </c>
      <c r="G23" s="39"/>
      <c r="H23" s="39" t="s">
        <v>22</v>
      </c>
      <c r="I23" s="39"/>
      <c r="J23" s="39"/>
      <c r="K23" s="39" t="s">
        <v>22</v>
      </c>
      <c r="L23" s="39"/>
      <c r="M23" s="39"/>
      <c r="N23" s="39" t="s">
        <v>22</v>
      </c>
      <c r="O23" s="39" t="s">
        <v>22</v>
      </c>
      <c r="P23" s="39"/>
      <c r="Q23" s="39"/>
      <c r="R23" s="39"/>
      <c r="S23" s="39"/>
      <c r="T23" s="39" t="s">
        <v>22</v>
      </c>
      <c r="U23" s="39" t="s">
        <v>22</v>
      </c>
      <c r="V23" s="39" t="s">
        <v>22</v>
      </c>
      <c r="W23" s="39" t="s">
        <v>22</v>
      </c>
      <c r="X23" s="39" t="s">
        <v>22</v>
      </c>
      <c r="Y23" s="39"/>
      <c r="Z23" s="39"/>
      <c r="AA23" s="39"/>
      <c r="AB23" s="39"/>
      <c r="AC23" s="39"/>
      <c r="AD23" s="39"/>
      <c r="AE23" s="39" t="s">
        <v>22</v>
      </c>
      <c r="AF23" s="39"/>
      <c r="AG23" s="39" t="s">
        <v>22</v>
      </c>
      <c r="AH23" s="39"/>
      <c r="AI23" s="39" t="s">
        <v>22</v>
      </c>
      <c r="AJ23" s="39"/>
      <c r="AK23" s="39" t="s">
        <v>22</v>
      </c>
      <c r="AL23" s="39"/>
      <c r="AM23" s="39"/>
      <c r="AN23" s="39"/>
      <c r="AO23" s="39"/>
      <c r="AP23" s="39" t="s">
        <v>22</v>
      </c>
      <c r="AQ23" s="39"/>
      <c r="AR23" s="39" t="s">
        <v>22</v>
      </c>
      <c r="AS23" s="39"/>
      <c r="AT23" s="39"/>
      <c r="AU23" s="39"/>
      <c r="AV23" s="39" t="s">
        <v>22</v>
      </c>
      <c r="AW23" s="39"/>
      <c r="AX23" s="39" t="s">
        <v>22</v>
      </c>
      <c r="AY23" s="39"/>
      <c r="AZ23" s="39"/>
      <c r="BA23" s="39" t="s">
        <v>22</v>
      </c>
      <c r="BB23" s="39" t="s">
        <v>22</v>
      </c>
      <c r="BC23" s="39" t="s">
        <v>22</v>
      </c>
      <c r="BD23" s="39"/>
      <c r="BE23" s="39" t="s">
        <v>22</v>
      </c>
      <c r="BF23" s="39"/>
      <c r="BG23" s="39"/>
      <c r="BH23" s="39"/>
      <c r="BI23" s="39"/>
      <c r="BJ23" s="39"/>
      <c r="BK23" s="39"/>
      <c r="BL23" s="39"/>
      <c r="BM23" s="39" t="s">
        <v>183</v>
      </c>
      <c r="BN23" s="46" t="s">
        <v>281</v>
      </c>
      <c r="BO23" s="46" t="s">
        <v>282</v>
      </c>
      <c r="BP23" s="46" t="s">
        <v>283</v>
      </c>
      <c r="BQ23" s="46"/>
      <c r="BR23" s="44" t="s">
        <v>206</v>
      </c>
      <c r="BS23" s="45"/>
    </row>
    <row r="24" spans="1:71" ht="60" customHeight="1">
      <c r="A24" s="39">
        <v>18</v>
      </c>
      <c r="B24" s="19" t="s">
        <v>73</v>
      </c>
      <c r="C24" s="39">
        <v>2009</v>
      </c>
      <c r="D24" s="39" t="s">
        <v>556</v>
      </c>
      <c r="E24" s="40" t="s">
        <v>575</v>
      </c>
      <c r="F24" s="39" t="s">
        <v>74</v>
      </c>
      <c r="G24" s="39"/>
      <c r="H24" s="39" t="s">
        <v>22</v>
      </c>
      <c r="I24" s="39"/>
      <c r="J24" s="39" t="s">
        <v>22</v>
      </c>
      <c r="K24" s="39"/>
      <c r="L24" s="39"/>
      <c r="M24" s="39"/>
      <c r="N24" s="39" t="s">
        <v>22</v>
      </c>
      <c r="O24" s="39" t="s">
        <v>22</v>
      </c>
      <c r="P24" s="39" t="s">
        <v>22</v>
      </c>
      <c r="Q24" s="39"/>
      <c r="R24" s="39"/>
      <c r="S24" s="39"/>
      <c r="T24" s="39"/>
      <c r="U24" s="39"/>
      <c r="V24" s="39"/>
      <c r="W24" s="39" t="s">
        <v>22</v>
      </c>
      <c r="X24" s="39" t="s">
        <v>22</v>
      </c>
      <c r="Y24" s="39"/>
      <c r="Z24" s="39" t="s">
        <v>22</v>
      </c>
      <c r="AA24" s="39"/>
      <c r="AB24" s="39"/>
      <c r="AC24" s="39"/>
      <c r="AD24" s="39"/>
      <c r="AE24" s="39" t="s">
        <v>22</v>
      </c>
      <c r="AF24" s="39"/>
      <c r="AG24" s="39" t="s">
        <v>22</v>
      </c>
      <c r="AH24" s="39" t="s">
        <v>22</v>
      </c>
      <c r="AI24" s="39" t="s">
        <v>22</v>
      </c>
      <c r="AJ24" s="39"/>
      <c r="AK24" s="39"/>
      <c r="AL24" s="39"/>
      <c r="AM24" s="39" t="s">
        <v>22</v>
      </c>
      <c r="AN24" s="39" t="s">
        <v>22</v>
      </c>
      <c r="AO24" s="39"/>
      <c r="AP24" s="39"/>
      <c r="AQ24" s="39" t="s">
        <v>22</v>
      </c>
      <c r="AR24" s="39" t="s">
        <v>22</v>
      </c>
      <c r="AS24" s="39"/>
      <c r="AT24" s="39"/>
      <c r="AU24" s="39"/>
      <c r="AV24" s="39" t="s">
        <v>22</v>
      </c>
      <c r="AW24" s="39"/>
      <c r="AX24" s="39"/>
      <c r="AY24" s="39" t="s">
        <v>22</v>
      </c>
      <c r="AZ24" s="39"/>
      <c r="BA24" s="39"/>
      <c r="BB24" s="39" t="s">
        <v>22</v>
      </c>
      <c r="BC24" s="39" t="s">
        <v>22</v>
      </c>
      <c r="BD24" s="39"/>
      <c r="BE24" s="39" t="s">
        <v>22</v>
      </c>
      <c r="BF24" s="39"/>
      <c r="BG24" s="39"/>
      <c r="BH24" s="39"/>
      <c r="BI24" s="39"/>
      <c r="BJ24" s="39"/>
      <c r="BK24" s="39"/>
      <c r="BL24" s="39"/>
      <c r="BM24" s="39" t="s">
        <v>183</v>
      </c>
      <c r="BN24" s="46" t="s">
        <v>284</v>
      </c>
      <c r="BO24" s="46" t="s">
        <v>285</v>
      </c>
      <c r="BP24" s="46" t="s">
        <v>286</v>
      </c>
      <c r="BQ24" s="46"/>
      <c r="BR24" s="44" t="s">
        <v>206</v>
      </c>
      <c r="BS24" s="45"/>
    </row>
    <row r="25" spans="1:71" ht="67.5" customHeight="1">
      <c r="A25" s="39">
        <v>19</v>
      </c>
      <c r="B25" s="19" t="s">
        <v>166</v>
      </c>
      <c r="C25" s="39">
        <v>2009</v>
      </c>
      <c r="D25" s="39" t="s">
        <v>576</v>
      </c>
      <c r="E25" s="39" t="s">
        <v>577</v>
      </c>
      <c r="F25" s="39" t="s">
        <v>167</v>
      </c>
      <c r="G25" s="39" t="s">
        <v>22</v>
      </c>
      <c r="H25" s="39" t="s">
        <v>22</v>
      </c>
      <c r="I25" s="39"/>
      <c r="J25" s="39" t="s">
        <v>22</v>
      </c>
      <c r="K25" s="39"/>
      <c r="L25" s="39" t="s">
        <v>22</v>
      </c>
      <c r="M25" s="39"/>
      <c r="N25" s="39"/>
      <c r="O25" s="39"/>
      <c r="P25" s="39" t="s">
        <v>22</v>
      </c>
      <c r="Q25" s="39"/>
      <c r="R25" s="39"/>
      <c r="S25" s="39"/>
      <c r="T25" s="39"/>
      <c r="U25" s="39"/>
      <c r="V25" s="39"/>
      <c r="W25" s="39"/>
      <c r="X25" s="39" t="s">
        <v>22</v>
      </c>
      <c r="Y25" s="39" t="s">
        <v>22</v>
      </c>
      <c r="Z25" s="39"/>
      <c r="AA25" s="39" t="s">
        <v>22</v>
      </c>
      <c r="AB25" s="39" t="s">
        <v>22</v>
      </c>
      <c r="AC25" s="39"/>
      <c r="AD25" s="39"/>
      <c r="AE25" s="39" t="s">
        <v>22</v>
      </c>
      <c r="AF25" s="39"/>
      <c r="AG25" s="39" t="s">
        <v>22</v>
      </c>
      <c r="AH25" s="39" t="s">
        <v>22</v>
      </c>
      <c r="AI25" s="39"/>
      <c r="AJ25" s="39"/>
      <c r="AK25" s="39"/>
      <c r="AL25" s="39"/>
      <c r="AM25" s="39"/>
      <c r="AN25" s="39" t="s">
        <v>22</v>
      </c>
      <c r="AO25" s="39"/>
      <c r="AP25" s="39"/>
      <c r="AQ25" s="39"/>
      <c r="AR25" s="39" t="s">
        <v>22</v>
      </c>
      <c r="AS25" s="39"/>
      <c r="AT25" s="39"/>
      <c r="AU25" s="39"/>
      <c r="AV25" s="39" t="s">
        <v>22</v>
      </c>
      <c r="AW25" s="39"/>
      <c r="AX25" s="39"/>
      <c r="AY25" s="39"/>
      <c r="AZ25" s="39"/>
      <c r="BA25" s="39"/>
      <c r="BB25" s="39" t="s">
        <v>22</v>
      </c>
      <c r="BC25" s="39"/>
      <c r="BD25" s="39"/>
      <c r="BE25" s="39" t="s">
        <v>22</v>
      </c>
      <c r="BF25" s="39"/>
      <c r="BG25" s="39"/>
      <c r="BH25" s="39" t="s">
        <v>22</v>
      </c>
      <c r="BI25" s="39"/>
      <c r="BJ25" s="39"/>
      <c r="BK25" s="39"/>
      <c r="BL25" s="39"/>
      <c r="BM25" s="39" t="s">
        <v>183</v>
      </c>
      <c r="BN25" s="46" t="s">
        <v>399</v>
      </c>
      <c r="BO25" s="46" t="s">
        <v>287</v>
      </c>
      <c r="BP25" s="46" t="s">
        <v>288</v>
      </c>
      <c r="BQ25" s="46"/>
      <c r="BR25" s="46"/>
      <c r="BS25" s="45"/>
    </row>
    <row r="26" spans="1:71" ht="60" customHeight="1">
      <c r="A26" s="39">
        <v>20</v>
      </c>
      <c r="B26" s="19" t="s">
        <v>179</v>
      </c>
      <c r="C26" s="39">
        <v>2009</v>
      </c>
      <c r="D26" s="39" t="s">
        <v>556</v>
      </c>
      <c r="E26" s="40" t="s">
        <v>574</v>
      </c>
      <c r="F26" s="39" t="s">
        <v>12</v>
      </c>
      <c r="G26" s="39"/>
      <c r="H26" s="39" t="s">
        <v>22</v>
      </c>
      <c r="I26" s="39"/>
      <c r="J26" s="39"/>
      <c r="K26" s="39" t="s">
        <v>22</v>
      </c>
      <c r="L26" s="39"/>
      <c r="M26" s="39"/>
      <c r="N26" s="39" t="s">
        <v>22</v>
      </c>
      <c r="O26" s="39" t="s">
        <v>22</v>
      </c>
      <c r="P26" s="39" t="s">
        <v>22</v>
      </c>
      <c r="Q26" s="39" t="s">
        <v>22</v>
      </c>
      <c r="R26" s="39"/>
      <c r="S26" s="39"/>
      <c r="T26" s="39" t="s">
        <v>22</v>
      </c>
      <c r="U26" s="39" t="s">
        <v>22</v>
      </c>
      <c r="V26" s="39" t="s">
        <v>22</v>
      </c>
      <c r="W26" s="39" t="s">
        <v>22</v>
      </c>
      <c r="X26" s="39" t="s">
        <v>22</v>
      </c>
      <c r="Y26" s="39"/>
      <c r="Z26" s="39" t="s">
        <v>22</v>
      </c>
      <c r="AA26" s="39"/>
      <c r="AB26" s="39"/>
      <c r="AC26" s="39"/>
      <c r="AD26" s="39"/>
      <c r="AE26" s="39" t="s">
        <v>22</v>
      </c>
      <c r="AF26" s="39" t="s">
        <v>22</v>
      </c>
      <c r="AG26" s="39" t="s">
        <v>22</v>
      </c>
      <c r="AH26" s="39" t="s">
        <v>22</v>
      </c>
      <c r="AI26" s="39" t="s">
        <v>22</v>
      </c>
      <c r="AJ26" s="39"/>
      <c r="AK26" s="39" t="s">
        <v>22</v>
      </c>
      <c r="AL26" s="39"/>
      <c r="AM26" s="39"/>
      <c r="AN26" s="39"/>
      <c r="AO26" s="39"/>
      <c r="AP26" s="39" t="s">
        <v>22</v>
      </c>
      <c r="AQ26" s="39" t="s">
        <v>22</v>
      </c>
      <c r="AR26" s="39" t="s">
        <v>22</v>
      </c>
      <c r="AS26" s="39"/>
      <c r="AT26" s="39"/>
      <c r="AU26" s="39" t="s">
        <v>22</v>
      </c>
      <c r="AV26" s="39"/>
      <c r="AW26" s="39"/>
      <c r="AX26" s="39"/>
      <c r="AY26" s="39"/>
      <c r="AZ26" s="39"/>
      <c r="BA26" s="39" t="s">
        <v>22</v>
      </c>
      <c r="BB26" s="39" t="s">
        <v>22</v>
      </c>
      <c r="BC26" s="39" t="s">
        <v>22</v>
      </c>
      <c r="BD26" s="39"/>
      <c r="BE26" s="39" t="s">
        <v>22</v>
      </c>
      <c r="BF26" s="39" t="s">
        <v>22</v>
      </c>
      <c r="BG26" s="39" t="s">
        <v>22</v>
      </c>
      <c r="BH26" s="39"/>
      <c r="BI26" s="39"/>
      <c r="BJ26" s="39"/>
      <c r="BK26" s="39"/>
      <c r="BL26" s="39"/>
      <c r="BM26" s="39" t="s">
        <v>183</v>
      </c>
      <c r="BN26" s="46" t="s">
        <v>400</v>
      </c>
      <c r="BO26" s="46" t="s">
        <v>289</v>
      </c>
      <c r="BP26" s="46" t="s">
        <v>290</v>
      </c>
      <c r="BQ26" s="44" t="s">
        <v>207</v>
      </c>
      <c r="BR26" s="44" t="s">
        <v>205</v>
      </c>
      <c r="BS26" s="45"/>
    </row>
    <row r="27" spans="1:71" ht="78" customHeight="1">
      <c r="A27" s="39">
        <v>21</v>
      </c>
      <c r="B27" s="19" t="s">
        <v>106</v>
      </c>
      <c r="C27" s="39">
        <v>2010</v>
      </c>
      <c r="D27" s="39" t="s">
        <v>556</v>
      </c>
      <c r="E27" s="40" t="s">
        <v>578</v>
      </c>
      <c r="F27" s="39" t="s">
        <v>104</v>
      </c>
      <c r="G27" s="39" t="s">
        <v>22</v>
      </c>
      <c r="H27" s="39" t="s">
        <v>22</v>
      </c>
      <c r="I27" s="39"/>
      <c r="J27" s="39"/>
      <c r="K27" s="39" t="s">
        <v>22</v>
      </c>
      <c r="L27" s="39"/>
      <c r="M27" s="39"/>
      <c r="N27" s="39" t="s">
        <v>22</v>
      </c>
      <c r="O27" s="39" t="s">
        <v>22</v>
      </c>
      <c r="P27" s="39" t="s">
        <v>22</v>
      </c>
      <c r="Q27" s="39" t="s">
        <v>22</v>
      </c>
      <c r="R27" s="39"/>
      <c r="S27" s="39"/>
      <c r="T27" s="39"/>
      <c r="U27" s="39"/>
      <c r="V27" s="39"/>
      <c r="W27" s="39"/>
      <c r="X27" s="39" t="s">
        <v>22</v>
      </c>
      <c r="Y27" s="39" t="s">
        <v>22</v>
      </c>
      <c r="Z27" s="39" t="s">
        <v>22</v>
      </c>
      <c r="AA27" s="39"/>
      <c r="AB27" s="39" t="s">
        <v>22</v>
      </c>
      <c r="AC27" s="39"/>
      <c r="AD27" s="39"/>
      <c r="AE27" s="39" t="s">
        <v>22</v>
      </c>
      <c r="AF27" s="39"/>
      <c r="AG27" s="39"/>
      <c r="AH27" s="39" t="s">
        <v>22</v>
      </c>
      <c r="AI27" s="39" t="s">
        <v>22</v>
      </c>
      <c r="AJ27" s="39"/>
      <c r="AK27" s="39" t="s">
        <v>22</v>
      </c>
      <c r="AL27" s="39"/>
      <c r="AM27" s="39"/>
      <c r="AN27" s="39"/>
      <c r="AO27" s="39"/>
      <c r="AP27" s="39" t="s">
        <v>22</v>
      </c>
      <c r="AQ27" s="39" t="s">
        <v>22</v>
      </c>
      <c r="AR27" s="39"/>
      <c r="AS27" s="39"/>
      <c r="AT27" s="39"/>
      <c r="AU27" s="39"/>
      <c r="AV27" s="39" t="s">
        <v>22</v>
      </c>
      <c r="AW27" s="39"/>
      <c r="AX27" s="39" t="s">
        <v>22</v>
      </c>
      <c r="AY27" s="39"/>
      <c r="AZ27" s="39"/>
      <c r="BA27" s="39"/>
      <c r="BB27" s="39" t="s">
        <v>22</v>
      </c>
      <c r="BC27" s="39" t="s">
        <v>22</v>
      </c>
      <c r="BD27" s="39"/>
      <c r="BE27" s="39" t="s">
        <v>22</v>
      </c>
      <c r="BF27" s="39"/>
      <c r="BG27" s="39"/>
      <c r="BH27" s="39"/>
      <c r="BI27" s="39"/>
      <c r="BJ27" s="39"/>
      <c r="BK27" s="39"/>
      <c r="BL27" s="39"/>
      <c r="BM27" s="39" t="s">
        <v>184</v>
      </c>
      <c r="BN27" s="46" t="s">
        <v>291</v>
      </c>
      <c r="BO27" s="48" t="s">
        <v>292</v>
      </c>
      <c r="BP27" s="46" t="s">
        <v>293</v>
      </c>
      <c r="BQ27" s="46"/>
      <c r="BR27" s="44" t="s">
        <v>208</v>
      </c>
      <c r="BS27" s="45"/>
    </row>
    <row r="28" spans="1:71" ht="127.95" customHeight="1">
      <c r="A28" s="39">
        <v>22</v>
      </c>
      <c r="B28" s="19" t="s">
        <v>110</v>
      </c>
      <c r="C28" s="39">
        <v>2010</v>
      </c>
      <c r="D28" s="39" t="s">
        <v>556</v>
      </c>
      <c r="E28" s="39" t="s">
        <v>579</v>
      </c>
      <c r="F28" s="39" t="s">
        <v>104</v>
      </c>
      <c r="G28" s="39"/>
      <c r="H28" s="39" t="s">
        <v>22</v>
      </c>
      <c r="I28" s="39"/>
      <c r="J28" s="39"/>
      <c r="K28" s="39" t="s">
        <v>22</v>
      </c>
      <c r="L28" s="39"/>
      <c r="M28" s="39"/>
      <c r="N28" s="39" t="s">
        <v>22</v>
      </c>
      <c r="O28" s="39" t="s">
        <v>22</v>
      </c>
      <c r="P28" s="39" t="s">
        <v>22</v>
      </c>
      <c r="Q28" s="39"/>
      <c r="R28" s="39"/>
      <c r="S28" s="39"/>
      <c r="T28" s="39"/>
      <c r="U28" s="39"/>
      <c r="V28" s="39"/>
      <c r="W28" s="39" t="s">
        <v>22</v>
      </c>
      <c r="X28" s="39" t="s">
        <v>22</v>
      </c>
      <c r="Y28" s="39"/>
      <c r="Z28" s="39" t="s">
        <v>22</v>
      </c>
      <c r="AA28" s="39"/>
      <c r="AB28" s="39"/>
      <c r="AC28" s="39"/>
      <c r="AD28" s="39"/>
      <c r="AE28" s="39" t="s">
        <v>22</v>
      </c>
      <c r="AF28" s="39"/>
      <c r="AG28" s="39" t="s">
        <v>22</v>
      </c>
      <c r="AH28" s="39" t="s">
        <v>22</v>
      </c>
      <c r="AI28" s="39" t="s">
        <v>22</v>
      </c>
      <c r="AJ28" s="39"/>
      <c r="AK28" s="39"/>
      <c r="AL28" s="39"/>
      <c r="AM28" s="39" t="s">
        <v>22</v>
      </c>
      <c r="AN28" s="39" t="s">
        <v>22</v>
      </c>
      <c r="AO28" s="39"/>
      <c r="AP28" s="39"/>
      <c r="AQ28" s="39" t="s">
        <v>22</v>
      </c>
      <c r="AR28" s="39" t="s">
        <v>22</v>
      </c>
      <c r="AS28" s="39"/>
      <c r="AT28" s="39"/>
      <c r="AU28" s="39"/>
      <c r="AV28" s="39" t="s">
        <v>22</v>
      </c>
      <c r="AW28" s="39"/>
      <c r="AX28" s="39"/>
      <c r="AY28" s="39" t="s">
        <v>22</v>
      </c>
      <c r="AZ28" s="39"/>
      <c r="BA28" s="39"/>
      <c r="BB28" s="39" t="s">
        <v>22</v>
      </c>
      <c r="BC28" s="39" t="s">
        <v>22</v>
      </c>
      <c r="BD28" s="39"/>
      <c r="BE28" s="39" t="s">
        <v>22</v>
      </c>
      <c r="BF28" s="39"/>
      <c r="BG28" s="39"/>
      <c r="BH28" s="39"/>
      <c r="BI28" s="39"/>
      <c r="BJ28" s="39"/>
      <c r="BK28" s="39"/>
      <c r="BL28" s="39"/>
      <c r="BM28" s="39" t="s">
        <v>184</v>
      </c>
      <c r="BN28" s="46" t="s">
        <v>294</v>
      </c>
      <c r="BO28" s="46" t="s">
        <v>295</v>
      </c>
      <c r="BP28" s="46" t="s">
        <v>296</v>
      </c>
      <c r="BQ28" s="46"/>
      <c r="BR28" s="46"/>
      <c r="BS28" s="45"/>
    </row>
    <row r="29" spans="1:71" ht="90">
      <c r="A29" s="39">
        <v>23</v>
      </c>
      <c r="B29" s="19" t="s">
        <v>175</v>
      </c>
      <c r="C29" s="39">
        <v>2010</v>
      </c>
      <c r="D29" s="39" t="s">
        <v>556</v>
      </c>
      <c r="E29" s="40" t="s">
        <v>574</v>
      </c>
      <c r="F29" s="39" t="s">
        <v>12</v>
      </c>
      <c r="G29" s="39"/>
      <c r="H29" s="39" t="s">
        <v>22</v>
      </c>
      <c r="I29" s="39"/>
      <c r="J29" s="39"/>
      <c r="K29" s="39" t="s">
        <v>22</v>
      </c>
      <c r="L29" s="39"/>
      <c r="M29" s="39"/>
      <c r="N29" s="39" t="s">
        <v>22</v>
      </c>
      <c r="O29" s="39" t="s">
        <v>22</v>
      </c>
      <c r="P29" s="39" t="s">
        <v>22</v>
      </c>
      <c r="Q29" s="39" t="s">
        <v>22</v>
      </c>
      <c r="R29" s="39"/>
      <c r="S29" s="39" t="s">
        <v>22</v>
      </c>
      <c r="T29" s="39" t="s">
        <v>22</v>
      </c>
      <c r="U29" s="39" t="s">
        <v>22</v>
      </c>
      <c r="V29" s="39" t="s">
        <v>22</v>
      </c>
      <c r="W29" s="39" t="s">
        <v>22</v>
      </c>
      <c r="X29" s="39" t="s">
        <v>22</v>
      </c>
      <c r="Y29" s="39"/>
      <c r="Z29" s="39"/>
      <c r="AA29" s="39"/>
      <c r="AB29" s="39"/>
      <c r="AC29" s="39"/>
      <c r="AD29" s="39" t="s">
        <v>22</v>
      </c>
      <c r="AE29" s="39" t="s">
        <v>22</v>
      </c>
      <c r="AF29" s="39" t="s">
        <v>22</v>
      </c>
      <c r="AG29" s="39" t="s">
        <v>22</v>
      </c>
      <c r="AH29" s="39"/>
      <c r="AI29" s="39" t="s">
        <v>22</v>
      </c>
      <c r="AJ29" s="39"/>
      <c r="AK29" s="39" t="s">
        <v>22</v>
      </c>
      <c r="AL29" s="39"/>
      <c r="AM29" s="39"/>
      <c r="AN29" s="39"/>
      <c r="AO29" s="39"/>
      <c r="AP29" s="39" t="s">
        <v>22</v>
      </c>
      <c r="AQ29" s="39"/>
      <c r="AR29" s="39" t="s">
        <v>22</v>
      </c>
      <c r="AS29" s="39" t="s">
        <v>22</v>
      </c>
      <c r="AT29" s="39"/>
      <c r="AU29" s="39"/>
      <c r="AV29" s="39"/>
      <c r="AW29" s="39"/>
      <c r="AX29" s="39" t="s">
        <v>22</v>
      </c>
      <c r="AY29" s="39"/>
      <c r="AZ29" s="39"/>
      <c r="BA29" s="39" t="s">
        <v>22</v>
      </c>
      <c r="BB29" s="39" t="s">
        <v>22</v>
      </c>
      <c r="BC29" s="39" t="s">
        <v>22</v>
      </c>
      <c r="BD29" s="39"/>
      <c r="BE29" s="39" t="s">
        <v>22</v>
      </c>
      <c r="BF29" s="39" t="s">
        <v>22</v>
      </c>
      <c r="BG29" s="39" t="s">
        <v>22</v>
      </c>
      <c r="BH29" s="39"/>
      <c r="BI29" s="39"/>
      <c r="BJ29" s="39"/>
      <c r="BK29" s="39"/>
      <c r="BL29" s="39"/>
      <c r="BM29" s="39" t="s">
        <v>183</v>
      </c>
      <c r="BN29" s="43" t="s">
        <v>297</v>
      </c>
      <c r="BO29" s="43" t="s">
        <v>298</v>
      </c>
      <c r="BP29" s="43" t="s">
        <v>299</v>
      </c>
      <c r="BQ29" s="44" t="s">
        <v>207</v>
      </c>
      <c r="BR29" s="44" t="s">
        <v>205</v>
      </c>
      <c r="BS29" s="45"/>
    </row>
    <row r="30" spans="1:71" ht="72">
      <c r="A30" s="39">
        <v>24</v>
      </c>
      <c r="B30" s="19" t="s">
        <v>178</v>
      </c>
      <c r="C30" s="39">
        <v>2010</v>
      </c>
      <c r="D30" s="39" t="s">
        <v>556</v>
      </c>
      <c r="E30" s="40" t="s">
        <v>574</v>
      </c>
      <c r="F30" s="39" t="s">
        <v>12</v>
      </c>
      <c r="G30" s="39"/>
      <c r="H30" s="39" t="s">
        <v>22</v>
      </c>
      <c r="I30" s="39"/>
      <c r="J30" s="39"/>
      <c r="K30" s="39" t="s">
        <v>22</v>
      </c>
      <c r="L30" s="39"/>
      <c r="M30" s="39"/>
      <c r="N30" s="39" t="s">
        <v>22</v>
      </c>
      <c r="O30" s="39" t="s">
        <v>22</v>
      </c>
      <c r="P30" s="39" t="s">
        <v>22</v>
      </c>
      <c r="Q30" s="39"/>
      <c r="R30" s="39"/>
      <c r="S30" s="39" t="s">
        <v>22</v>
      </c>
      <c r="T30" s="39" t="s">
        <v>22</v>
      </c>
      <c r="U30" s="39" t="s">
        <v>22</v>
      </c>
      <c r="V30" s="39" t="s">
        <v>22</v>
      </c>
      <c r="W30" s="39" t="s">
        <v>22</v>
      </c>
      <c r="X30" s="39" t="s">
        <v>22</v>
      </c>
      <c r="Y30" s="39"/>
      <c r="Z30" s="39"/>
      <c r="AA30" s="39"/>
      <c r="AB30" s="39"/>
      <c r="AC30" s="39"/>
      <c r="AD30" s="39" t="s">
        <v>22</v>
      </c>
      <c r="AE30" s="39" t="s">
        <v>22</v>
      </c>
      <c r="AF30" s="39" t="s">
        <v>22</v>
      </c>
      <c r="AG30" s="39" t="s">
        <v>22</v>
      </c>
      <c r="AH30" s="39"/>
      <c r="AI30" s="39" t="s">
        <v>22</v>
      </c>
      <c r="AJ30" s="39"/>
      <c r="AK30" s="39" t="s">
        <v>22</v>
      </c>
      <c r="AL30" s="39"/>
      <c r="AM30" s="39"/>
      <c r="AN30" s="39"/>
      <c r="AO30" s="39"/>
      <c r="AP30" s="39" t="s">
        <v>22</v>
      </c>
      <c r="AQ30" s="39" t="s">
        <v>22</v>
      </c>
      <c r="AR30" s="39" t="s">
        <v>22</v>
      </c>
      <c r="AS30" s="39"/>
      <c r="AT30" s="39"/>
      <c r="AU30" s="39"/>
      <c r="AV30" s="39"/>
      <c r="AW30" s="39"/>
      <c r="AX30" s="39" t="s">
        <v>22</v>
      </c>
      <c r="AY30" s="39"/>
      <c r="AZ30" s="39"/>
      <c r="BA30" s="39" t="s">
        <v>22</v>
      </c>
      <c r="BB30" s="39" t="s">
        <v>22</v>
      </c>
      <c r="BC30" s="39" t="s">
        <v>22</v>
      </c>
      <c r="BD30" s="39"/>
      <c r="BE30" s="39" t="s">
        <v>22</v>
      </c>
      <c r="BF30" s="39" t="s">
        <v>22</v>
      </c>
      <c r="BG30" s="39" t="s">
        <v>22</v>
      </c>
      <c r="BH30" s="39"/>
      <c r="BI30" s="39" t="s">
        <v>22</v>
      </c>
      <c r="BJ30" s="39" t="s">
        <v>22</v>
      </c>
      <c r="BK30" s="39" t="s">
        <v>22</v>
      </c>
      <c r="BL30" s="39"/>
      <c r="BM30" s="39" t="s">
        <v>183</v>
      </c>
      <c r="BN30" s="43" t="s">
        <v>300</v>
      </c>
      <c r="BO30" s="43" t="s">
        <v>301</v>
      </c>
      <c r="BP30" s="43" t="s">
        <v>68</v>
      </c>
      <c r="BQ30" s="44" t="s">
        <v>209</v>
      </c>
      <c r="BR30" s="44" t="s">
        <v>205</v>
      </c>
      <c r="BS30" s="45"/>
    </row>
    <row r="31" spans="1:71" ht="81.75" customHeight="1">
      <c r="A31" s="39">
        <v>25</v>
      </c>
      <c r="B31" s="19" t="s">
        <v>146</v>
      </c>
      <c r="C31" s="39">
        <v>2010</v>
      </c>
      <c r="D31" s="39" t="s">
        <v>576</v>
      </c>
      <c r="E31" s="40" t="s">
        <v>580</v>
      </c>
      <c r="F31" s="39" t="s">
        <v>147</v>
      </c>
      <c r="G31" s="39"/>
      <c r="H31" s="39" t="s">
        <v>22</v>
      </c>
      <c r="I31" s="39"/>
      <c r="J31" s="39"/>
      <c r="K31" s="39" t="s">
        <v>22</v>
      </c>
      <c r="L31" s="39" t="s">
        <v>22</v>
      </c>
      <c r="M31" s="39"/>
      <c r="N31" s="39"/>
      <c r="O31" s="39" t="s">
        <v>22</v>
      </c>
      <c r="P31" s="39" t="s">
        <v>22</v>
      </c>
      <c r="Q31" s="39"/>
      <c r="R31" s="39"/>
      <c r="S31" s="39"/>
      <c r="T31" s="39"/>
      <c r="U31" s="39"/>
      <c r="V31" s="39"/>
      <c r="W31" s="39"/>
      <c r="X31" s="39" t="s">
        <v>22</v>
      </c>
      <c r="Y31" s="39"/>
      <c r="Z31" s="39"/>
      <c r="AA31" s="39"/>
      <c r="AB31" s="39"/>
      <c r="AC31" s="39"/>
      <c r="AD31" s="39"/>
      <c r="AE31" s="39" t="s">
        <v>22</v>
      </c>
      <c r="AF31" s="39"/>
      <c r="AG31" s="39"/>
      <c r="AH31" s="39"/>
      <c r="AI31" s="39" t="s">
        <v>22</v>
      </c>
      <c r="AJ31" s="39"/>
      <c r="AK31" s="39" t="s">
        <v>22</v>
      </c>
      <c r="AL31" s="39"/>
      <c r="AM31" s="39"/>
      <c r="AN31" s="39" t="s">
        <v>22</v>
      </c>
      <c r="AO31" s="39"/>
      <c r="AP31" s="39" t="s">
        <v>22</v>
      </c>
      <c r="AQ31" s="39" t="s">
        <v>22</v>
      </c>
      <c r="AR31" s="39" t="s">
        <v>22</v>
      </c>
      <c r="AS31" s="39"/>
      <c r="AT31" s="39"/>
      <c r="AU31" s="39"/>
      <c r="AV31" s="39"/>
      <c r="AW31" s="39"/>
      <c r="AX31" s="39"/>
      <c r="AY31" s="39"/>
      <c r="AZ31" s="39"/>
      <c r="BA31" s="39" t="s">
        <v>22</v>
      </c>
      <c r="BB31" s="39"/>
      <c r="BC31" s="39"/>
      <c r="BD31" s="39"/>
      <c r="BE31" s="39" t="s">
        <v>22</v>
      </c>
      <c r="BF31" s="39"/>
      <c r="BG31" s="39"/>
      <c r="BH31" s="39"/>
      <c r="BI31" s="39"/>
      <c r="BJ31" s="39"/>
      <c r="BK31" s="39"/>
      <c r="BL31" s="39"/>
      <c r="BM31" s="39" t="s">
        <v>184</v>
      </c>
      <c r="BN31" s="46" t="s">
        <v>302</v>
      </c>
      <c r="BO31" s="46" t="s">
        <v>303</v>
      </c>
      <c r="BP31" s="46" t="s">
        <v>304</v>
      </c>
      <c r="BQ31" s="44" t="s">
        <v>210</v>
      </c>
      <c r="BR31" s="46"/>
      <c r="BS31" s="45"/>
    </row>
    <row r="32" spans="1:71" ht="144">
      <c r="A32" s="39">
        <v>26</v>
      </c>
      <c r="B32" s="19" t="s">
        <v>135</v>
      </c>
      <c r="C32" s="39">
        <v>2010</v>
      </c>
      <c r="D32" s="39" t="s">
        <v>576</v>
      </c>
      <c r="E32" s="39" t="s">
        <v>581</v>
      </c>
      <c r="F32" s="39" t="s">
        <v>136</v>
      </c>
      <c r="G32" s="39"/>
      <c r="H32" s="39" t="s">
        <v>22</v>
      </c>
      <c r="I32" s="39"/>
      <c r="J32" s="39" t="s">
        <v>22</v>
      </c>
      <c r="K32" s="39"/>
      <c r="L32" s="39"/>
      <c r="M32" s="39" t="s">
        <v>22</v>
      </c>
      <c r="N32" s="39"/>
      <c r="O32" s="39"/>
      <c r="P32" s="39" t="s">
        <v>22</v>
      </c>
      <c r="Q32" s="39"/>
      <c r="R32" s="39"/>
      <c r="S32" s="39"/>
      <c r="T32" s="39"/>
      <c r="U32" s="39"/>
      <c r="V32" s="39"/>
      <c r="W32" s="39"/>
      <c r="X32" s="39"/>
      <c r="Y32" s="39"/>
      <c r="Z32" s="39"/>
      <c r="AA32" s="39"/>
      <c r="AB32" s="39" t="s">
        <v>22</v>
      </c>
      <c r="AC32" s="39"/>
      <c r="AD32" s="39"/>
      <c r="AE32" s="39" t="s">
        <v>22</v>
      </c>
      <c r="AF32" s="39"/>
      <c r="AG32" s="39"/>
      <c r="AH32" s="39" t="s">
        <v>22</v>
      </c>
      <c r="AI32" s="39"/>
      <c r="AJ32" s="39"/>
      <c r="AK32" s="39"/>
      <c r="AL32" s="39" t="s">
        <v>22</v>
      </c>
      <c r="AM32" s="39" t="s">
        <v>22</v>
      </c>
      <c r="AN32" s="39" t="s">
        <v>22</v>
      </c>
      <c r="AO32" s="39" t="s">
        <v>22</v>
      </c>
      <c r="AP32" s="39"/>
      <c r="AQ32" s="39"/>
      <c r="AR32" s="39"/>
      <c r="AS32" s="39"/>
      <c r="AT32" s="39" t="s">
        <v>22</v>
      </c>
      <c r="AU32" s="39" t="s">
        <v>22</v>
      </c>
      <c r="AV32" s="39" t="s">
        <v>22</v>
      </c>
      <c r="AW32" s="39"/>
      <c r="AX32" s="39"/>
      <c r="AY32" s="39" t="s">
        <v>22</v>
      </c>
      <c r="AZ32" s="39" t="s">
        <v>22</v>
      </c>
      <c r="BA32" s="39" t="s">
        <v>22</v>
      </c>
      <c r="BB32" s="39"/>
      <c r="BC32" s="39"/>
      <c r="BD32" s="39" t="s">
        <v>22</v>
      </c>
      <c r="BE32" s="39" t="s">
        <v>22</v>
      </c>
      <c r="BF32" s="39"/>
      <c r="BG32" s="39"/>
      <c r="BH32" s="39"/>
      <c r="BI32" s="39"/>
      <c r="BJ32" s="39"/>
      <c r="BK32" s="39"/>
      <c r="BL32" s="39"/>
      <c r="BM32" s="39" t="s">
        <v>184</v>
      </c>
      <c r="BN32" s="46" t="s">
        <v>305</v>
      </c>
      <c r="BO32" s="43" t="s">
        <v>306</v>
      </c>
      <c r="BP32" s="46" t="s">
        <v>307</v>
      </c>
      <c r="BQ32" s="44" t="s">
        <v>212</v>
      </c>
      <c r="BR32" s="44" t="s">
        <v>211</v>
      </c>
      <c r="BS32" s="45"/>
    </row>
    <row r="33" spans="1:75" ht="90">
      <c r="A33" s="39">
        <v>27</v>
      </c>
      <c r="B33" s="19" t="s">
        <v>139</v>
      </c>
      <c r="C33" s="39">
        <v>2010</v>
      </c>
      <c r="D33" s="39" t="s">
        <v>555</v>
      </c>
      <c r="E33" s="40" t="s">
        <v>582</v>
      </c>
      <c r="F33" s="39" t="s">
        <v>140</v>
      </c>
      <c r="G33" s="39"/>
      <c r="H33" s="39" t="s">
        <v>22</v>
      </c>
      <c r="I33" s="39"/>
      <c r="J33" s="39" t="s">
        <v>22</v>
      </c>
      <c r="K33" s="39"/>
      <c r="L33" s="39"/>
      <c r="M33" s="39"/>
      <c r="N33" s="39" t="s">
        <v>22</v>
      </c>
      <c r="O33" s="39"/>
      <c r="P33" s="39" t="s">
        <v>22</v>
      </c>
      <c r="Q33" s="39"/>
      <c r="R33" s="39"/>
      <c r="S33" s="39"/>
      <c r="T33" s="39"/>
      <c r="U33" s="39"/>
      <c r="V33" s="39"/>
      <c r="W33" s="39"/>
      <c r="X33" s="39" t="s">
        <v>22</v>
      </c>
      <c r="Y33" s="39"/>
      <c r="Z33" s="39" t="s">
        <v>22</v>
      </c>
      <c r="AA33" s="39"/>
      <c r="AB33" s="39"/>
      <c r="AC33" s="39"/>
      <c r="AD33" s="39"/>
      <c r="AE33" s="39" t="s">
        <v>22</v>
      </c>
      <c r="AF33" s="39"/>
      <c r="AG33" s="39"/>
      <c r="AH33" s="39" t="s">
        <v>22</v>
      </c>
      <c r="AI33" s="39"/>
      <c r="AJ33" s="39" t="s">
        <v>22</v>
      </c>
      <c r="AK33" s="39"/>
      <c r="AL33" s="39" t="s">
        <v>22</v>
      </c>
      <c r="AM33" s="39" t="s">
        <v>22</v>
      </c>
      <c r="AN33" s="39" t="s">
        <v>22</v>
      </c>
      <c r="AO33" s="39"/>
      <c r="AP33" s="39"/>
      <c r="AQ33" s="39"/>
      <c r="AR33" s="39"/>
      <c r="AS33" s="39" t="s">
        <v>22</v>
      </c>
      <c r="AT33" s="39"/>
      <c r="AU33" s="39" t="s">
        <v>22</v>
      </c>
      <c r="AV33" s="39"/>
      <c r="AW33" s="39" t="s">
        <v>22</v>
      </c>
      <c r="AX33" s="39" t="s">
        <v>22</v>
      </c>
      <c r="AY33" s="39" t="s">
        <v>22</v>
      </c>
      <c r="AZ33" s="39" t="s">
        <v>22</v>
      </c>
      <c r="BA33" s="39"/>
      <c r="BB33" s="39" t="s">
        <v>22</v>
      </c>
      <c r="BC33" s="39" t="s">
        <v>22</v>
      </c>
      <c r="BD33" s="39" t="s">
        <v>22</v>
      </c>
      <c r="BE33" s="39" t="s">
        <v>22</v>
      </c>
      <c r="BF33" s="39" t="s">
        <v>22</v>
      </c>
      <c r="BG33" s="39" t="s">
        <v>22</v>
      </c>
      <c r="BH33" s="39"/>
      <c r="BI33" s="39"/>
      <c r="BJ33" s="39" t="s">
        <v>22</v>
      </c>
      <c r="BK33" s="39"/>
      <c r="BL33" s="39"/>
      <c r="BM33" s="39" t="s">
        <v>184</v>
      </c>
      <c r="BN33" s="46" t="s">
        <v>308</v>
      </c>
      <c r="BO33" s="46" t="s">
        <v>401</v>
      </c>
      <c r="BP33" s="46" t="s">
        <v>51</v>
      </c>
      <c r="BQ33" s="46"/>
      <c r="BR33" s="44" t="s">
        <v>213</v>
      </c>
      <c r="BS33" s="45"/>
    </row>
    <row r="34" spans="1:75" ht="107.25" customHeight="1">
      <c r="A34" s="39">
        <v>28</v>
      </c>
      <c r="B34" s="19" t="s">
        <v>180</v>
      </c>
      <c r="C34" s="39">
        <v>2010</v>
      </c>
      <c r="D34" s="39" t="s">
        <v>556</v>
      </c>
      <c r="E34" s="40" t="s">
        <v>574</v>
      </c>
      <c r="F34" s="39" t="s">
        <v>12</v>
      </c>
      <c r="G34" s="39" t="s">
        <v>22</v>
      </c>
      <c r="H34" s="39" t="s">
        <v>22</v>
      </c>
      <c r="I34" s="39"/>
      <c r="J34" s="39"/>
      <c r="K34" s="39" t="s">
        <v>22</v>
      </c>
      <c r="L34" s="39"/>
      <c r="M34" s="39"/>
      <c r="N34" s="39" t="s">
        <v>22</v>
      </c>
      <c r="O34" s="39" t="s">
        <v>22</v>
      </c>
      <c r="P34" s="39" t="s">
        <v>22</v>
      </c>
      <c r="Q34" s="39" t="s">
        <v>22</v>
      </c>
      <c r="R34" s="39"/>
      <c r="S34" s="39" t="s">
        <v>22</v>
      </c>
      <c r="T34" s="39" t="s">
        <v>22</v>
      </c>
      <c r="U34" s="39" t="s">
        <v>22</v>
      </c>
      <c r="V34" s="39" t="s">
        <v>22</v>
      </c>
      <c r="W34" s="39" t="s">
        <v>22</v>
      </c>
      <c r="X34" s="39"/>
      <c r="Y34" s="39" t="s">
        <v>22</v>
      </c>
      <c r="Z34" s="39"/>
      <c r="AA34" s="39"/>
      <c r="AB34" s="39"/>
      <c r="AC34" s="39"/>
      <c r="AD34" s="39"/>
      <c r="AE34" s="39" t="s">
        <v>22</v>
      </c>
      <c r="AF34" s="39" t="s">
        <v>22</v>
      </c>
      <c r="AG34" s="39" t="s">
        <v>22</v>
      </c>
      <c r="AH34" s="39"/>
      <c r="AI34" s="39" t="s">
        <v>22</v>
      </c>
      <c r="AJ34" s="39"/>
      <c r="AK34" s="39" t="s">
        <v>22</v>
      </c>
      <c r="AL34" s="39"/>
      <c r="AM34" s="39"/>
      <c r="AN34" s="39"/>
      <c r="AO34" s="39"/>
      <c r="AP34" s="39" t="s">
        <v>22</v>
      </c>
      <c r="AQ34" s="39"/>
      <c r="AR34" s="39" t="s">
        <v>22</v>
      </c>
      <c r="AS34" s="39"/>
      <c r="AT34" s="39"/>
      <c r="AU34" s="39" t="s">
        <v>22</v>
      </c>
      <c r="AV34" s="39"/>
      <c r="AW34" s="39"/>
      <c r="AX34" s="39" t="s">
        <v>22</v>
      </c>
      <c r="AY34" s="39"/>
      <c r="AZ34" s="39"/>
      <c r="BA34" s="39" t="s">
        <v>22</v>
      </c>
      <c r="BB34" s="39" t="s">
        <v>22</v>
      </c>
      <c r="BC34" s="39" t="s">
        <v>22</v>
      </c>
      <c r="BD34" s="39"/>
      <c r="BE34" s="39" t="s">
        <v>22</v>
      </c>
      <c r="BF34" s="39" t="s">
        <v>22</v>
      </c>
      <c r="BG34" s="39" t="s">
        <v>22</v>
      </c>
      <c r="BH34" s="39"/>
      <c r="BI34" s="39" t="s">
        <v>22</v>
      </c>
      <c r="BJ34" s="39" t="s">
        <v>22</v>
      </c>
      <c r="BK34" s="39" t="s">
        <v>22</v>
      </c>
      <c r="BL34" s="39"/>
      <c r="BM34" s="39" t="s">
        <v>183</v>
      </c>
      <c r="BN34" s="43" t="s">
        <v>300</v>
      </c>
      <c r="BO34" s="43" t="s">
        <v>309</v>
      </c>
      <c r="BP34" s="43" t="s">
        <v>68</v>
      </c>
      <c r="BQ34" s="44" t="s">
        <v>207</v>
      </c>
      <c r="BR34" s="44" t="s">
        <v>205</v>
      </c>
      <c r="BS34" s="45"/>
    </row>
    <row r="35" spans="1:75" ht="54">
      <c r="A35" s="39">
        <v>29</v>
      </c>
      <c r="B35" s="19" t="s">
        <v>182</v>
      </c>
      <c r="C35" s="39">
        <v>2010</v>
      </c>
      <c r="D35" s="39" t="s">
        <v>556</v>
      </c>
      <c r="E35" s="40" t="s">
        <v>574</v>
      </c>
      <c r="F35" s="39" t="s">
        <v>93</v>
      </c>
      <c r="G35" s="39"/>
      <c r="H35" s="39" t="s">
        <v>22</v>
      </c>
      <c r="I35" s="39"/>
      <c r="J35" s="39"/>
      <c r="K35" s="39"/>
      <c r="L35" s="39"/>
      <c r="M35" s="39"/>
      <c r="N35" s="39" t="s">
        <v>22</v>
      </c>
      <c r="O35" s="39" t="s">
        <v>22</v>
      </c>
      <c r="P35" s="39"/>
      <c r="Q35" s="39" t="s">
        <v>22</v>
      </c>
      <c r="R35" s="39"/>
      <c r="S35" s="39" t="s">
        <v>22</v>
      </c>
      <c r="T35" s="39" t="s">
        <v>22</v>
      </c>
      <c r="U35" s="39" t="s">
        <v>22</v>
      </c>
      <c r="V35" s="39" t="s">
        <v>22</v>
      </c>
      <c r="W35" s="39" t="s">
        <v>22</v>
      </c>
      <c r="X35" s="39" t="s">
        <v>22</v>
      </c>
      <c r="Y35" s="39"/>
      <c r="Z35" s="39"/>
      <c r="AA35" s="39"/>
      <c r="AB35" s="39"/>
      <c r="AC35" s="39"/>
      <c r="AD35" s="39" t="s">
        <v>22</v>
      </c>
      <c r="AE35" s="39"/>
      <c r="AF35" s="39"/>
      <c r="AG35" s="39" t="s">
        <v>22</v>
      </c>
      <c r="AH35" s="39" t="s">
        <v>22</v>
      </c>
      <c r="AI35" s="39"/>
      <c r="AJ35" s="39" t="s">
        <v>22</v>
      </c>
      <c r="AK35" s="39"/>
      <c r="AL35" s="39"/>
      <c r="AM35" s="39"/>
      <c r="AN35" s="39"/>
      <c r="AO35" s="39"/>
      <c r="AP35" s="39"/>
      <c r="AQ35" s="39"/>
      <c r="AR35" s="39" t="s">
        <v>22</v>
      </c>
      <c r="AS35" s="39" t="s">
        <v>22</v>
      </c>
      <c r="AT35" s="39"/>
      <c r="AU35" s="39" t="s">
        <v>22</v>
      </c>
      <c r="AV35" s="39"/>
      <c r="AW35" s="39" t="s">
        <v>22</v>
      </c>
      <c r="AX35" s="39"/>
      <c r="AY35" s="39"/>
      <c r="AZ35" s="39"/>
      <c r="BA35" s="39"/>
      <c r="BB35" s="39"/>
      <c r="BC35" s="39" t="s">
        <v>22</v>
      </c>
      <c r="BD35" s="39"/>
      <c r="BE35" s="39" t="s">
        <v>22</v>
      </c>
      <c r="BF35" s="39"/>
      <c r="BG35" s="39"/>
      <c r="BH35" s="39"/>
      <c r="BI35" s="39"/>
      <c r="BJ35" s="39"/>
      <c r="BK35" s="39"/>
      <c r="BL35" s="39"/>
      <c r="BM35" s="39" t="s">
        <v>183</v>
      </c>
      <c r="BN35" s="46" t="s">
        <v>310</v>
      </c>
      <c r="BO35" s="46" t="s">
        <v>311</v>
      </c>
      <c r="BP35" s="46" t="s">
        <v>312</v>
      </c>
      <c r="BQ35" s="49"/>
      <c r="BR35" s="44" t="s">
        <v>205</v>
      </c>
      <c r="BS35" s="45"/>
    </row>
    <row r="36" spans="1:75" ht="119.25" customHeight="1">
      <c r="A36" s="39">
        <v>30</v>
      </c>
      <c r="B36" s="19" t="s">
        <v>176</v>
      </c>
      <c r="C36" s="39">
        <v>2010</v>
      </c>
      <c r="D36" s="39" t="s">
        <v>556</v>
      </c>
      <c r="E36" s="40" t="s">
        <v>574</v>
      </c>
      <c r="F36" s="39" t="s">
        <v>12</v>
      </c>
      <c r="G36" s="39"/>
      <c r="H36" s="39" t="s">
        <v>22</v>
      </c>
      <c r="I36" s="39"/>
      <c r="J36" s="39"/>
      <c r="K36" s="39" t="s">
        <v>22</v>
      </c>
      <c r="L36" s="39"/>
      <c r="M36" s="39"/>
      <c r="N36" s="39" t="s">
        <v>22</v>
      </c>
      <c r="O36" s="39" t="s">
        <v>22</v>
      </c>
      <c r="P36" s="39"/>
      <c r="Q36" s="39" t="s">
        <v>22</v>
      </c>
      <c r="R36" s="39"/>
      <c r="S36" s="39" t="s">
        <v>22</v>
      </c>
      <c r="T36" s="39" t="s">
        <v>22</v>
      </c>
      <c r="U36" s="39" t="s">
        <v>22</v>
      </c>
      <c r="V36" s="39" t="s">
        <v>22</v>
      </c>
      <c r="W36" s="39" t="s">
        <v>22</v>
      </c>
      <c r="X36" s="39" t="s">
        <v>22</v>
      </c>
      <c r="Y36" s="39"/>
      <c r="Z36" s="39"/>
      <c r="AA36" s="39"/>
      <c r="AB36" s="39"/>
      <c r="AC36" s="39"/>
      <c r="AD36" s="39" t="s">
        <v>22</v>
      </c>
      <c r="AE36" s="39"/>
      <c r="AF36" s="39"/>
      <c r="AG36" s="39" t="s">
        <v>22</v>
      </c>
      <c r="AH36" s="39"/>
      <c r="AI36" s="39" t="s">
        <v>22</v>
      </c>
      <c r="AJ36" s="39"/>
      <c r="AK36" s="39" t="s">
        <v>22</v>
      </c>
      <c r="AL36" s="39"/>
      <c r="AM36" s="39"/>
      <c r="AN36" s="39"/>
      <c r="AO36" s="39"/>
      <c r="AP36" s="39" t="s">
        <v>22</v>
      </c>
      <c r="AQ36" s="39"/>
      <c r="AR36" s="39" t="s">
        <v>22</v>
      </c>
      <c r="AS36" s="39" t="s">
        <v>22</v>
      </c>
      <c r="AT36" s="39"/>
      <c r="AU36" s="39" t="s">
        <v>22</v>
      </c>
      <c r="AV36" s="39"/>
      <c r="AW36" s="39"/>
      <c r="AX36" s="39" t="s">
        <v>22</v>
      </c>
      <c r="AY36" s="39"/>
      <c r="AZ36" s="39"/>
      <c r="BA36" s="39"/>
      <c r="BB36" s="39" t="s">
        <v>22</v>
      </c>
      <c r="BC36" s="39" t="s">
        <v>22</v>
      </c>
      <c r="BD36" s="39"/>
      <c r="BE36" s="39" t="s">
        <v>22</v>
      </c>
      <c r="BF36" s="39" t="s">
        <v>22</v>
      </c>
      <c r="BG36" s="39" t="s">
        <v>22</v>
      </c>
      <c r="BH36" s="39"/>
      <c r="BI36" s="39"/>
      <c r="BJ36" s="39"/>
      <c r="BK36" s="39"/>
      <c r="BL36" s="39"/>
      <c r="BM36" s="39" t="s">
        <v>183</v>
      </c>
      <c r="BN36" s="43" t="s">
        <v>313</v>
      </c>
      <c r="BO36" s="43" t="s">
        <v>41</v>
      </c>
      <c r="BP36" s="43" t="s">
        <v>314</v>
      </c>
      <c r="BQ36" s="44" t="s">
        <v>214</v>
      </c>
      <c r="BR36" s="44" t="s">
        <v>205</v>
      </c>
      <c r="BS36" s="45"/>
    </row>
    <row r="37" spans="1:75" ht="112.5" customHeight="1">
      <c r="A37" s="39">
        <v>31</v>
      </c>
      <c r="B37" s="19" t="s">
        <v>112</v>
      </c>
      <c r="C37" s="39">
        <v>2011</v>
      </c>
      <c r="D37" s="39" t="s">
        <v>556</v>
      </c>
      <c r="E37" s="39" t="s">
        <v>583</v>
      </c>
      <c r="F37" s="39" t="s">
        <v>104</v>
      </c>
      <c r="G37" s="39" t="s">
        <v>22</v>
      </c>
      <c r="H37" s="39" t="s">
        <v>22</v>
      </c>
      <c r="I37" s="39"/>
      <c r="J37" s="39"/>
      <c r="K37" s="39" t="s">
        <v>22</v>
      </c>
      <c r="L37" s="39"/>
      <c r="M37" s="39"/>
      <c r="N37" s="39" t="s">
        <v>22</v>
      </c>
      <c r="O37" s="39" t="s">
        <v>22</v>
      </c>
      <c r="P37" s="39" t="s">
        <v>22</v>
      </c>
      <c r="Q37" s="39" t="s">
        <v>22</v>
      </c>
      <c r="R37" s="39"/>
      <c r="S37" s="39"/>
      <c r="T37" s="39" t="s">
        <v>22</v>
      </c>
      <c r="U37" s="39" t="s">
        <v>22</v>
      </c>
      <c r="V37" s="39" t="s">
        <v>22</v>
      </c>
      <c r="W37" s="39" t="s">
        <v>22</v>
      </c>
      <c r="X37" s="39" t="s">
        <v>22</v>
      </c>
      <c r="Y37" s="39"/>
      <c r="Z37" s="39"/>
      <c r="AA37" s="39"/>
      <c r="AB37" s="39"/>
      <c r="AC37" s="39"/>
      <c r="AD37" s="39"/>
      <c r="AE37" s="39" t="s">
        <v>22</v>
      </c>
      <c r="AF37" s="39"/>
      <c r="AG37" s="39" t="s">
        <v>22</v>
      </c>
      <c r="AH37" s="39"/>
      <c r="AI37" s="39" t="s">
        <v>22</v>
      </c>
      <c r="AJ37" s="39"/>
      <c r="AK37" s="39"/>
      <c r="AL37" s="39"/>
      <c r="AM37" s="39" t="s">
        <v>22</v>
      </c>
      <c r="AN37" s="39"/>
      <c r="AO37" s="39"/>
      <c r="AP37" s="39"/>
      <c r="AQ37" s="39"/>
      <c r="AR37" s="39" t="s">
        <v>22</v>
      </c>
      <c r="AS37" s="39"/>
      <c r="AT37" s="39"/>
      <c r="AU37" s="39"/>
      <c r="AV37" s="39" t="s">
        <v>22</v>
      </c>
      <c r="AW37" s="39"/>
      <c r="AX37" s="39"/>
      <c r="AY37" s="39"/>
      <c r="AZ37" s="39" t="s">
        <v>22</v>
      </c>
      <c r="BA37" s="39"/>
      <c r="BB37" s="39" t="s">
        <v>22</v>
      </c>
      <c r="BC37" s="39" t="s">
        <v>22</v>
      </c>
      <c r="BD37" s="39"/>
      <c r="BE37" s="39" t="s">
        <v>22</v>
      </c>
      <c r="BF37" s="39"/>
      <c r="BG37" s="39"/>
      <c r="BH37" s="39"/>
      <c r="BI37" s="39"/>
      <c r="BJ37" s="39"/>
      <c r="BK37" s="39"/>
      <c r="BL37" s="39"/>
      <c r="BM37" s="39" t="s">
        <v>184</v>
      </c>
      <c r="BN37" s="46" t="s">
        <v>315</v>
      </c>
      <c r="BO37" s="46" t="s">
        <v>316</v>
      </c>
      <c r="BP37" s="46" t="s">
        <v>317</v>
      </c>
      <c r="BQ37" s="46"/>
      <c r="BR37" s="46"/>
      <c r="BS37" s="45"/>
    </row>
    <row r="38" spans="1:75" ht="60" customHeight="1">
      <c r="A38" s="39">
        <v>32</v>
      </c>
      <c r="B38" s="19" t="s">
        <v>42</v>
      </c>
      <c r="C38" s="39">
        <v>2011</v>
      </c>
      <c r="D38" s="39" t="s">
        <v>556</v>
      </c>
      <c r="E38" s="40" t="s">
        <v>584</v>
      </c>
      <c r="F38" s="39" t="s">
        <v>43</v>
      </c>
      <c r="G38" s="39" t="s">
        <v>22</v>
      </c>
      <c r="H38" s="39" t="s">
        <v>22</v>
      </c>
      <c r="I38" s="39"/>
      <c r="J38" s="39" t="s">
        <v>22</v>
      </c>
      <c r="K38" s="39"/>
      <c r="L38" s="39"/>
      <c r="M38" s="39"/>
      <c r="N38" s="39" t="s">
        <v>22</v>
      </c>
      <c r="O38" s="39"/>
      <c r="P38" s="39" t="s">
        <v>22</v>
      </c>
      <c r="Q38" s="39"/>
      <c r="R38" s="39"/>
      <c r="S38" s="39"/>
      <c r="T38" s="39"/>
      <c r="U38" s="39"/>
      <c r="V38" s="39"/>
      <c r="W38" s="39"/>
      <c r="X38" s="39" t="s">
        <v>22</v>
      </c>
      <c r="Y38" s="39"/>
      <c r="Z38" s="39" t="s">
        <v>22</v>
      </c>
      <c r="AA38" s="39"/>
      <c r="AB38" s="39"/>
      <c r="AC38" s="39"/>
      <c r="AD38" s="39"/>
      <c r="AE38" s="39" t="s">
        <v>22</v>
      </c>
      <c r="AF38" s="39"/>
      <c r="AG38" s="39"/>
      <c r="AH38" s="39" t="s">
        <v>22</v>
      </c>
      <c r="AI38" s="39"/>
      <c r="AJ38" s="39" t="s">
        <v>22</v>
      </c>
      <c r="AK38" s="39"/>
      <c r="AL38" s="39"/>
      <c r="AM38" s="39" t="s">
        <v>22</v>
      </c>
      <c r="AN38" s="39" t="s">
        <v>22</v>
      </c>
      <c r="AO38" s="39"/>
      <c r="AP38" s="39" t="s">
        <v>22</v>
      </c>
      <c r="AQ38" s="39"/>
      <c r="AR38" s="39"/>
      <c r="AS38" s="39"/>
      <c r="AT38" s="39" t="s">
        <v>22</v>
      </c>
      <c r="AU38" s="39" t="s">
        <v>22</v>
      </c>
      <c r="AV38" s="39"/>
      <c r="AW38" s="39" t="s">
        <v>22</v>
      </c>
      <c r="AX38" s="39"/>
      <c r="AY38" s="39" t="s">
        <v>22</v>
      </c>
      <c r="AZ38" s="39" t="s">
        <v>22</v>
      </c>
      <c r="BA38" s="39" t="s">
        <v>22</v>
      </c>
      <c r="BB38" s="39" t="s">
        <v>22</v>
      </c>
      <c r="BC38" s="39" t="s">
        <v>22</v>
      </c>
      <c r="BD38" s="39"/>
      <c r="BE38" s="39" t="s">
        <v>22</v>
      </c>
      <c r="BF38" s="39" t="s">
        <v>22</v>
      </c>
      <c r="BG38" s="39" t="s">
        <v>22</v>
      </c>
      <c r="BH38" s="39"/>
      <c r="BI38" s="39"/>
      <c r="BJ38" s="39" t="s">
        <v>22</v>
      </c>
      <c r="BK38" s="39"/>
      <c r="BL38" s="39" t="s">
        <v>22</v>
      </c>
      <c r="BM38" s="39" t="s">
        <v>183</v>
      </c>
      <c r="BN38" s="46" t="s">
        <v>318</v>
      </c>
      <c r="BO38" s="46" t="s">
        <v>319</v>
      </c>
      <c r="BP38" s="46" t="s">
        <v>45</v>
      </c>
      <c r="BQ38" s="46"/>
      <c r="BR38" s="44" t="s">
        <v>215</v>
      </c>
      <c r="BS38" s="45"/>
    </row>
    <row r="39" spans="1:75" ht="378">
      <c r="A39" s="39">
        <v>33</v>
      </c>
      <c r="B39" s="19" t="s">
        <v>160</v>
      </c>
      <c r="C39" s="39">
        <v>2011</v>
      </c>
      <c r="D39" s="39" t="s">
        <v>557</v>
      </c>
      <c r="E39" s="39" t="s">
        <v>585</v>
      </c>
      <c r="F39" s="39" t="s">
        <v>161</v>
      </c>
      <c r="G39" s="39" t="s">
        <v>22</v>
      </c>
      <c r="H39" s="39" t="s">
        <v>22</v>
      </c>
      <c r="I39" s="39"/>
      <c r="J39" s="39" t="s">
        <v>22</v>
      </c>
      <c r="K39" s="39"/>
      <c r="L39" s="39"/>
      <c r="M39" s="39"/>
      <c r="N39" s="39" t="s">
        <v>22</v>
      </c>
      <c r="O39" s="39"/>
      <c r="P39" s="39" t="s">
        <v>22</v>
      </c>
      <c r="Q39" s="39"/>
      <c r="R39" s="39"/>
      <c r="S39" s="39"/>
      <c r="T39" s="39"/>
      <c r="U39" s="39"/>
      <c r="V39" s="39"/>
      <c r="W39" s="39"/>
      <c r="X39" s="39" t="s">
        <v>22</v>
      </c>
      <c r="Y39" s="39" t="s">
        <v>22</v>
      </c>
      <c r="Z39" s="39"/>
      <c r="AA39" s="39" t="s">
        <v>22</v>
      </c>
      <c r="AB39" s="39" t="s">
        <v>22</v>
      </c>
      <c r="AC39" s="39"/>
      <c r="AD39" s="39"/>
      <c r="AE39" s="39" t="s">
        <v>22</v>
      </c>
      <c r="AF39" s="39"/>
      <c r="AG39" s="39"/>
      <c r="AH39" s="39" t="s">
        <v>22</v>
      </c>
      <c r="AI39" s="39"/>
      <c r="AJ39" s="39"/>
      <c r="AK39" s="39"/>
      <c r="AL39" s="39"/>
      <c r="AM39" s="39" t="s">
        <v>22</v>
      </c>
      <c r="AN39" s="39" t="s">
        <v>22</v>
      </c>
      <c r="AO39" s="39" t="s">
        <v>22</v>
      </c>
      <c r="AP39" s="39"/>
      <c r="AQ39" s="39" t="s">
        <v>22</v>
      </c>
      <c r="AR39" s="39"/>
      <c r="AS39" s="39"/>
      <c r="AT39" s="39" t="s">
        <v>22</v>
      </c>
      <c r="AU39" s="39" t="s">
        <v>22</v>
      </c>
      <c r="AV39" s="39" t="s">
        <v>22</v>
      </c>
      <c r="AW39" s="39"/>
      <c r="AX39" s="39"/>
      <c r="AY39" s="39"/>
      <c r="AZ39" s="39"/>
      <c r="BA39" s="39" t="s">
        <v>22</v>
      </c>
      <c r="BB39" s="39"/>
      <c r="BC39" s="39"/>
      <c r="BD39" s="39"/>
      <c r="BE39" s="39" t="s">
        <v>22</v>
      </c>
      <c r="BF39" s="39"/>
      <c r="BG39" s="39"/>
      <c r="BH39" s="39"/>
      <c r="BI39" s="39"/>
      <c r="BJ39" s="39"/>
      <c r="BK39" s="39"/>
      <c r="BL39" s="39"/>
      <c r="BM39" s="39" t="s">
        <v>184</v>
      </c>
      <c r="BN39" s="46" t="s">
        <v>320</v>
      </c>
      <c r="BO39" s="46" t="s">
        <v>162</v>
      </c>
      <c r="BP39" s="46" t="s">
        <v>321</v>
      </c>
      <c r="BQ39" s="46"/>
      <c r="BR39" s="44" t="s">
        <v>216</v>
      </c>
      <c r="BS39" s="45"/>
    </row>
    <row r="40" spans="1:75" ht="42.45" customHeight="1">
      <c r="A40" s="39">
        <v>34</v>
      </c>
      <c r="B40" s="19" t="s">
        <v>77</v>
      </c>
      <c r="C40" s="39">
        <v>2011</v>
      </c>
      <c r="D40" s="39" t="s">
        <v>576</v>
      </c>
      <c r="E40" s="39" t="s">
        <v>586</v>
      </c>
      <c r="F40" s="39" t="s">
        <v>88</v>
      </c>
      <c r="G40" s="39"/>
      <c r="H40" s="39" t="s">
        <v>22</v>
      </c>
      <c r="I40" s="39"/>
      <c r="J40" s="39" t="s">
        <v>22</v>
      </c>
      <c r="K40" s="39"/>
      <c r="L40" s="39"/>
      <c r="M40" s="39"/>
      <c r="N40" s="39" t="s">
        <v>22</v>
      </c>
      <c r="O40" s="39" t="s">
        <v>22</v>
      </c>
      <c r="P40" s="39"/>
      <c r="Q40" s="39"/>
      <c r="R40" s="39"/>
      <c r="S40" s="39" t="s">
        <v>22</v>
      </c>
      <c r="T40" s="39" t="s">
        <v>22</v>
      </c>
      <c r="U40" s="39" t="s">
        <v>22</v>
      </c>
      <c r="V40" s="39" t="s">
        <v>22</v>
      </c>
      <c r="W40" s="39" t="s">
        <v>22</v>
      </c>
      <c r="X40" s="39" t="s">
        <v>22</v>
      </c>
      <c r="Y40" s="39"/>
      <c r="Z40" s="39"/>
      <c r="AA40" s="39"/>
      <c r="AB40" s="39"/>
      <c r="AC40" s="39"/>
      <c r="AD40" s="39"/>
      <c r="AE40" s="39" t="s">
        <v>22</v>
      </c>
      <c r="AF40" s="39" t="s">
        <v>22</v>
      </c>
      <c r="AG40" s="39" t="s">
        <v>22</v>
      </c>
      <c r="AH40" s="39" t="s">
        <v>22</v>
      </c>
      <c r="AI40" s="39" t="s">
        <v>22</v>
      </c>
      <c r="AJ40" s="39" t="s">
        <v>22</v>
      </c>
      <c r="AK40" s="39" t="s">
        <v>22</v>
      </c>
      <c r="AL40" s="39"/>
      <c r="AM40" s="39"/>
      <c r="AN40" s="39"/>
      <c r="AO40" s="39"/>
      <c r="AP40" s="39" t="s">
        <v>22</v>
      </c>
      <c r="AQ40" s="39"/>
      <c r="AR40" s="39" t="s">
        <v>22</v>
      </c>
      <c r="AS40" s="39"/>
      <c r="AT40" s="39" t="s">
        <v>22</v>
      </c>
      <c r="AU40" s="39" t="s">
        <v>22</v>
      </c>
      <c r="AV40" s="39"/>
      <c r="AW40" s="39"/>
      <c r="AX40" s="39" t="s">
        <v>22</v>
      </c>
      <c r="AY40" s="39"/>
      <c r="AZ40" s="39"/>
      <c r="BA40" s="39"/>
      <c r="BB40" s="39" t="s">
        <v>22</v>
      </c>
      <c r="BC40" s="39" t="s">
        <v>22</v>
      </c>
      <c r="BD40" s="39"/>
      <c r="BE40" s="39" t="s">
        <v>22</v>
      </c>
      <c r="BF40" s="39" t="s">
        <v>22</v>
      </c>
      <c r="BG40" s="39" t="s">
        <v>22</v>
      </c>
      <c r="BH40" s="39"/>
      <c r="BI40" s="39" t="s">
        <v>22</v>
      </c>
      <c r="BJ40" s="39" t="s">
        <v>22</v>
      </c>
      <c r="BK40" s="39" t="s">
        <v>22</v>
      </c>
      <c r="BL40" s="39"/>
      <c r="BM40" s="39" t="s">
        <v>184</v>
      </c>
      <c r="BN40" s="46" t="s">
        <v>89</v>
      </c>
      <c r="BO40" s="46" t="s">
        <v>322</v>
      </c>
      <c r="BP40" s="46" t="s">
        <v>323</v>
      </c>
      <c r="BQ40" s="50" t="s">
        <v>218</v>
      </c>
      <c r="BR40" s="51" t="s">
        <v>217</v>
      </c>
      <c r="BS40" s="45"/>
    </row>
    <row r="41" spans="1:75" ht="72">
      <c r="A41" s="39">
        <v>35</v>
      </c>
      <c r="B41" s="19" t="s">
        <v>172</v>
      </c>
      <c r="C41" s="39">
        <v>2011</v>
      </c>
      <c r="D41" s="39" t="s">
        <v>557</v>
      </c>
      <c r="E41" s="40" t="s">
        <v>587</v>
      </c>
      <c r="F41" s="39" t="s">
        <v>125</v>
      </c>
      <c r="G41" s="39"/>
      <c r="H41" s="39" t="s">
        <v>22</v>
      </c>
      <c r="I41" s="39"/>
      <c r="J41" s="39"/>
      <c r="K41" s="39" t="s">
        <v>22</v>
      </c>
      <c r="L41" s="39"/>
      <c r="M41" s="39"/>
      <c r="N41" s="39" t="s">
        <v>22</v>
      </c>
      <c r="O41" s="39" t="s">
        <v>22</v>
      </c>
      <c r="P41" s="39"/>
      <c r="Q41" s="39"/>
      <c r="R41" s="39"/>
      <c r="S41" s="39"/>
      <c r="T41" s="39"/>
      <c r="U41" s="39"/>
      <c r="V41" s="39"/>
      <c r="W41" s="39"/>
      <c r="X41" s="39" t="s">
        <v>22</v>
      </c>
      <c r="Y41" s="39"/>
      <c r="Z41" s="39" t="s">
        <v>22</v>
      </c>
      <c r="AA41" s="39"/>
      <c r="AB41" s="39"/>
      <c r="AC41" s="39"/>
      <c r="AD41" s="39"/>
      <c r="AE41" s="39" t="s">
        <v>22</v>
      </c>
      <c r="AF41" s="39"/>
      <c r="AG41" s="39"/>
      <c r="AH41" s="39" t="s">
        <v>22</v>
      </c>
      <c r="AI41" s="39"/>
      <c r="AJ41" s="39" t="s">
        <v>22</v>
      </c>
      <c r="AK41" s="39"/>
      <c r="AL41" s="39"/>
      <c r="AM41" s="39" t="s">
        <v>22</v>
      </c>
      <c r="AN41" s="39" t="s">
        <v>22</v>
      </c>
      <c r="AO41" s="39"/>
      <c r="AP41" s="39"/>
      <c r="AQ41" s="39" t="s">
        <v>22</v>
      </c>
      <c r="AR41" s="39" t="s">
        <v>22</v>
      </c>
      <c r="AS41" s="39" t="s">
        <v>22</v>
      </c>
      <c r="AT41" s="39" t="s">
        <v>22</v>
      </c>
      <c r="AU41" s="39" t="s">
        <v>22</v>
      </c>
      <c r="AV41" s="39"/>
      <c r="AW41" s="39" t="s">
        <v>22</v>
      </c>
      <c r="AX41" s="39" t="s">
        <v>22</v>
      </c>
      <c r="AY41" s="39" t="s">
        <v>22</v>
      </c>
      <c r="AZ41" s="39" t="s">
        <v>22</v>
      </c>
      <c r="BA41" s="39"/>
      <c r="BB41" s="39" t="s">
        <v>22</v>
      </c>
      <c r="BC41" s="39" t="s">
        <v>22</v>
      </c>
      <c r="BD41" s="39"/>
      <c r="BE41" s="39" t="s">
        <v>22</v>
      </c>
      <c r="BF41" s="39"/>
      <c r="BG41" s="39"/>
      <c r="BH41" s="39"/>
      <c r="BI41" s="39"/>
      <c r="BJ41" s="39"/>
      <c r="BK41" s="39"/>
      <c r="BL41" s="39"/>
      <c r="BM41" s="39" t="s">
        <v>183</v>
      </c>
      <c r="BN41" s="46" t="s">
        <v>324</v>
      </c>
      <c r="BO41" s="46" t="s">
        <v>173</v>
      </c>
      <c r="BP41" s="46" t="s">
        <v>325</v>
      </c>
      <c r="BQ41" s="46"/>
      <c r="BR41" s="44" t="s">
        <v>219</v>
      </c>
      <c r="BS41" s="45"/>
    </row>
    <row r="42" spans="1:75" ht="80.25" customHeight="1">
      <c r="A42" s="39">
        <v>36</v>
      </c>
      <c r="B42" s="19" t="s">
        <v>75</v>
      </c>
      <c r="C42" s="39">
        <v>2011</v>
      </c>
      <c r="D42" s="39" t="s">
        <v>556</v>
      </c>
      <c r="E42" s="40" t="s">
        <v>588</v>
      </c>
      <c r="F42" s="39" t="s">
        <v>53</v>
      </c>
      <c r="G42" s="39"/>
      <c r="H42" s="39" t="s">
        <v>22</v>
      </c>
      <c r="I42" s="39"/>
      <c r="J42" s="39"/>
      <c r="K42" s="39" t="s">
        <v>22</v>
      </c>
      <c r="L42" s="39"/>
      <c r="M42" s="39"/>
      <c r="N42" s="39" t="s">
        <v>22</v>
      </c>
      <c r="O42" s="39" t="s">
        <v>22</v>
      </c>
      <c r="P42" s="39"/>
      <c r="Q42" s="39"/>
      <c r="R42" s="39"/>
      <c r="S42" s="39"/>
      <c r="T42" s="39" t="s">
        <v>22</v>
      </c>
      <c r="U42" s="39" t="s">
        <v>22</v>
      </c>
      <c r="V42" s="39" t="s">
        <v>22</v>
      </c>
      <c r="W42" s="39" t="s">
        <v>22</v>
      </c>
      <c r="X42" s="39" t="s">
        <v>22</v>
      </c>
      <c r="Y42" s="39"/>
      <c r="Z42" s="39"/>
      <c r="AA42" s="39"/>
      <c r="AB42" s="39"/>
      <c r="AC42" s="39"/>
      <c r="AD42" s="39"/>
      <c r="AE42" s="39" t="s">
        <v>22</v>
      </c>
      <c r="AF42" s="39"/>
      <c r="AG42" s="39" t="s">
        <v>22</v>
      </c>
      <c r="AH42" s="39"/>
      <c r="AI42" s="39" t="s">
        <v>22</v>
      </c>
      <c r="AJ42" s="39"/>
      <c r="AK42" s="39" t="s">
        <v>22</v>
      </c>
      <c r="AL42" s="39"/>
      <c r="AM42" s="39"/>
      <c r="AN42" s="39"/>
      <c r="AO42" s="39"/>
      <c r="AP42" s="39" t="s">
        <v>22</v>
      </c>
      <c r="AQ42" s="39"/>
      <c r="AR42" s="39" t="s">
        <v>22</v>
      </c>
      <c r="AS42" s="39"/>
      <c r="AT42" s="39"/>
      <c r="AU42" s="39"/>
      <c r="AV42" s="39"/>
      <c r="AW42" s="39"/>
      <c r="AX42" s="39" t="s">
        <v>22</v>
      </c>
      <c r="AY42" s="39"/>
      <c r="AZ42" s="39"/>
      <c r="BA42" s="39"/>
      <c r="BB42" s="39" t="s">
        <v>22</v>
      </c>
      <c r="BC42" s="39" t="s">
        <v>22</v>
      </c>
      <c r="BD42" s="39"/>
      <c r="BE42" s="39" t="s">
        <v>22</v>
      </c>
      <c r="BF42" s="39"/>
      <c r="BG42" s="39"/>
      <c r="BH42" s="39"/>
      <c r="BI42" s="39"/>
      <c r="BJ42" s="39"/>
      <c r="BK42" s="39"/>
      <c r="BL42" s="39"/>
      <c r="BM42" s="39" t="s">
        <v>184</v>
      </c>
      <c r="BN42" s="46" t="s">
        <v>326</v>
      </c>
      <c r="BO42" s="46" t="s">
        <v>454</v>
      </c>
      <c r="BP42" s="46" t="s">
        <v>327</v>
      </c>
      <c r="BQ42" s="46"/>
      <c r="BR42" s="44" t="s">
        <v>220</v>
      </c>
      <c r="BS42" s="45"/>
    </row>
    <row r="43" spans="1:75" ht="60" customHeight="1">
      <c r="A43" s="39">
        <v>37</v>
      </c>
      <c r="B43" s="19" t="s">
        <v>144</v>
      </c>
      <c r="C43" s="39">
        <v>2011</v>
      </c>
      <c r="D43" s="39" t="s">
        <v>556</v>
      </c>
      <c r="E43" s="40" t="s">
        <v>589</v>
      </c>
      <c r="F43" s="39" t="s">
        <v>96</v>
      </c>
      <c r="G43" s="39"/>
      <c r="H43" s="39" t="s">
        <v>22</v>
      </c>
      <c r="I43" s="39"/>
      <c r="J43" s="39"/>
      <c r="K43" s="39" t="s">
        <v>22</v>
      </c>
      <c r="L43" s="39"/>
      <c r="M43" s="39" t="s">
        <v>22</v>
      </c>
      <c r="N43" s="39"/>
      <c r="O43" s="39" t="s">
        <v>22</v>
      </c>
      <c r="P43" s="39" t="s">
        <v>22</v>
      </c>
      <c r="Q43" s="39"/>
      <c r="R43" s="39"/>
      <c r="S43" s="39"/>
      <c r="T43" s="39"/>
      <c r="U43" s="39"/>
      <c r="V43" s="39"/>
      <c r="W43" s="39"/>
      <c r="X43" s="39" t="s">
        <v>22</v>
      </c>
      <c r="Y43" s="39"/>
      <c r="Z43" s="39"/>
      <c r="AA43" s="39"/>
      <c r="AB43" s="39"/>
      <c r="AC43" s="39"/>
      <c r="AD43" s="39"/>
      <c r="AE43" s="39" t="s">
        <v>22</v>
      </c>
      <c r="AF43" s="39"/>
      <c r="AG43" s="39"/>
      <c r="AH43" s="39"/>
      <c r="AI43" s="39" t="s">
        <v>22</v>
      </c>
      <c r="AJ43" s="39"/>
      <c r="AK43" s="39" t="s">
        <v>22</v>
      </c>
      <c r="AL43" s="39"/>
      <c r="AM43" s="39"/>
      <c r="AN43" s="39" t="s">
        <v>22</v>
      </c>
      <c r="AO43" s="39"/>
      <c r="AP43" s="39" t="s">
        <v>22</v>
      </c>
      <c r="AQ43" s="39" t="s">
        <v>22</v>
      </c>
      <c r="AR43" s="39" t="s">
        <v>22</v>
      </c>
      <c r="AS43" s="39"/>
      <c r="AT43" s="39"/>
      <c r="AU43" s="39"/>
      <c r="AV43" s="39"/>
      <c r="AW43" s="39"/>
      <c r="AX43" s="39"/>
      <c r="AY43" s="39"/>
      <c r="AZ43" s="39"/>
      <c r="BA43" s="39" t="s">
        <v>22</v>
      </c>
      <c r="BB43" s="39"/>
      <c r="BC43" s="39"/>
      <c r="BD43" s="39"/>
      <c r="BE43" s="39" t="s">
        <v>22</v>
      </c>
      <c r="BF43" s="39"/>
      <c r="BG43" s="39"/>
      <c r="BH43" s="39"/>
      <c r="BI43" s="39"/>
      <c r="BJ43" s="39"/>
      <c r="BK43" s="39"/>
      <c r="BL43" s="39"/>
      <c r="BM43" s="39" t="s">
        <v>183</v>
      </c>
      <c r="BN43" s="46" t="s">
        <v>145</v>
      </c>
      <c r="BO43" s="46" t="s">
        <v>328</v>
      </c>
      <c r="BP43" s="46" t="s">
        <v>304</v>
      </c>
      <c r="BQ43" s="46"/>
      <c r="BR43" s="44" t="s">
        <v>221</v>
      </c>
      <c r="BS43" s="45"/>
    </row>
    <row r="44" spans="1:75" ht="120.75" customHeight="1">
      <c r="A44" s="39">
        <v>38</v>
      </c>
      <c r="B44" s="19" t="s">
        <v>117</v>
      </c>
      <c r="C44" s="39">
        <v>2011</v>
      </c>
      <c r="D44" s="39" t="s">
        <v>576</v>
      </c>
      <c r="E44" s="40" t="s">
        <v>590</v>
      </c>
      <c r="F44" s="39" t="s">
        <v>118</v>
      </c>
      <c r="G44" s="39"/>
      <c r="H44" s="39" t="s">
        <v>22</v>
      </c>
      <c r="I44" s="39"/>
      <c r="J44" s="39"/>
      <c r="K44" s="39" t="s">
        <v>22</v>
      </c>
      <c r="L44" s="39"/>
      <c r="M44" s="39"/>
      <c r="N44" s="39" t="s">
        <v>22</v>
      </c>
      <c r="O44" s="39" t="s">
        <v>22</v>
      </c>
      <c r="P44" s="39"/>
      <c r="Q44" s="39"/>
      <c r="R44" s="39" t="s">
        <v>22</v>
      </c>
      <c r="S44" s="39"/>
      <c r="T44" s="39" t="s">
        <v>22</v>
      </c>
      <c r="U44" s="39" t="s">
        <v>22</v>
      </c>
      <c r="V44" s="39" t="s">
        <v>22</v>
      </c>
      <c r="W44" s="39" t="s">
        <v>22</v>
      </c>
      <c r="X44" s="39" t="s">
        <v>22</v>
      </c>
      <c r="Y44" s="39" t="s">
        <v>22</v>
      </c>
      <c r="Z44" s="39"/>
      <c r="AA44" s="39"/>
      <c r="AB44" s="39" t="s">
        <v>22</v>
      </c>
      <c r="AC44" s="39"/>
      <c r="AD44" s="39"/>
      <c r="AE44" s="39" t="s">
        <v>22</v>
      </c>
      <c r="AF44" s="39"/>
      <c r="AG44" s="39" t="s">
        <v>22</v>
      </c>
      <c r="AH44" s="39" t="s">
        <v>22</v>
      </c>
      <c r="AI44" s="39"/>
      <c r="AJ44" s="39" t="s">
        <v>22</v>
      </c>
      <c r="AK44" s="39"/>
      <c r="AL44" s="39"/>
      <c r="AM44" s="39"/>
      <c r="AN44" s="39"/>
      <c r="AO44" s="39"/>
      <c r="AP44" s="39"/>
      <c r="AQ44" s="39" t="s">
        <v>22</v>
      </c>
      <c r="AR44" s="39" t="s">
        <v>459</v>
      </c>
      <c r="AS44" s="39"/>
      <c r="AT44" s="39" t="s">
        <v>22</v>
      </c>
      <c r="AU44" s="39"/>
      <c r="AV44" s="39"/>
      <c r="AW44" s="39" t="s">
        <v>22</v>
      </c>
      <c r="AX44" s="39" t="s">
        <v>22</v>
      </c>
      <c r="AY44" s="39" t="s">
        <v>22</v>
      </c>
      <c r="AZ44" s="39" t="s">
        <v>22</v>
      </c>
      <c r="BA44" s="39"/>
      <c r="BB44" s="39" t="s">
        <v>22</v>
      </c>
      <c r="BC44" s="39" t="s">
        <v>22</v>
      </c>
      <c r="BD44" s="39"/>
      <c r="BE44" s="39" t="s">
        <v>22</v>
      </c>
      <c r="BF44" s="39"/>
      <c r="BG44" s="39"/>
      <c r="BH44" s="39"/>
      <c r="BI44" s="39"/>
      <c r="BJ44" s="39" t="s">
        <v>22</v>
      </c>
      <c r="BK44" s="39"/>
      <c r="BL44" s="39"/>
      <c r="BM44" s="39" t="s">
        <v>183</v>
      </c>
      <c r="BN44" s="46" t="s">
        <v>330</v>
      </c>
      <c r="BO44" s="46" t="s">
        <v>170</v>
      </c>
      <c r="BP44" s="46" t="s">
        <v>329</v>
      </c>
      <c r="BQ44" s="46"/>
      <c r="BR44" s="44" t="s">
        <v>222</v>
      </c>
      <c r="BS44" s="45"/>
    </row>
    <row r="45" spans="1:75" ht="89.25" customHeight="1">
      <c r="A45" s="39">
        <v>39</v>
      </c>
      <c r="B45" s="19" t="s">
        <v>76</v>
      </c>
      <c r="C45" s="39">
        <v>2011</v>
      </c>
      <c r="D45" s="39" t="s">
        <v>556</v>
      </c>
      <c r="E45" s="40" t="s">
        <v>574</v>
      </c>
      <c r="F45" s="39" t="s">
        <v>92</v>
      </c>
      <c r="G45" s="39"/>
      <c r="H45" s="39" t="s">
        <v>22</v>
      </c>
      <c r="I45" s="39"/>
      <c r="J45" s="39"/>
      <c r="K45" s="39" t="s">
        <v>22</v>
      </c>
      <c r="L45" s="39"/>
      <c r="M45" s="39"/>
      <c r="N45" s="39" t="s">
        <v>22</v>
      </c>
      <c r="O45" s="39" t="s">
        <v>22</v>
      </c>
      <c r="P45" s="39"/>
      <c r="Q45" s="39" t="s">
        <v>22</v>
      </c>
      <c r="R45" s="39"/>
      <c r="S45" s="39" t="s">
        <v>22</v>
      </c>
      <c r="T45" s="39" t="s">
        <v>22</v>
      </c>
      <c r="U45" s="39" t="s">
        <v>22</v>
      </c>
      <c r="V45" s="39" t="s">
        <v>22</v>
      </c>
      <c r="W45" s="39" t="s">
        <v>22</v>
      </c>
      <c r="X45" s="39" t="s">
        <v>22</v>
      </c>
      <c r="Y45" s="39" t="s">
        <v>22</v>
      </c>
      <c r="Z45" s="39"/>
      <c r="AA45" s="39"/>
      <c r="AB45" s="39"/>
      <c r="AC45" s="39"/>
      <c r="AD45" s="39"/>
      <c r="AE45" s="39" t="s">
        <v>22</v>
      </c>
      <c r="AF45" s="39"/>
      <c r="AG45" s="39" t="s">
        <v>22</v>
      </c>
      <c r="AH45" s="39"/>
      <c r="AI45" s="39"/>
      <c r="AJ45" s="39" t="s">
        <v>22</v>
      </c>
      <c r="AK45" s="39"/>
      <c r="AL45" s="39" t="s">
        <v>22</v>
      </c>
      <c r="AM45" s="39"/>
      <c r="AN45" s="39"/>
      <c r="AO45" s="39"/>
      <c r="AP45" s="39"/>
      <c r="AQ45" s="39"/>
      <c r="AR45" s="39" t="s">
        <v>22</v>
      </c>
      <c r="AS45" s="39"/>
      <c r="AT45" s="39"/>
      <c r="AU45" s="39" t="s">
        <v>22</v>
      </c>
      <c r="AV45" s="39"/>
      <c r="AW45" s="39" t="s">
        <v>22</v>
      </c>
      <c r="AX45" s="39" t="s">
        <v>22</v>
      </c>
      <c r="AY45" s="39" t="s">
        <v>22</v>
      </c>
      <c r="AZ45" s="39"/>
      <c r="BA45" s="39"/>
      <c r="BB45" s="39" t="s">
        <v>22</v>
      </c>
      <c r="BC45" s="39" t="s">
        <v>22</v>
      </c>
      <c r="BD45" s="39"/>
      <c r="BE45" s="39" t="s">
        <v>22</v>
      </c>
      <c r="BF45" s="39" t="s">
        <v>22</v>
      </c>
      <c r="BG45" s="39" t="s">
        <v>22</v>
      </c>
      <c r="BH45" s="39"/>
      <c r="BI45" s="39" t="s">
        <v>22</v>
      </c>
      <c r="BJ45" s="39" t="s">
        <v>22</v>
      </c>
      <c r="BK45" s="39" t="s">
        <v>22</v>
      </c>
      <c r="BL45" s="39"/>
      <c r="BM45" s="39" t="s">
        <v>183</v>
      </c>
      <c r="BN45" s="46" t="s">
        <v>331</v>
      </c>
      <c r="BO45" s="46" t="s">
        <v>332</v>
      </c>
      <c r="BP45" s="46" t="s">
        <v>333</v>
      </c>
      <c r="BQ45" s="44" t="s">
        <v>207</v>
      </c>
      <c r="BR45" s="44" t="s">
        <v>205</v>
      </c>
      <c r="BS45" s="45"/>
    </row>
    <row r="46" spans="1:75" s="58" customFormat="1" ht="126">
      <c r="A46" s="52">
        <v>40</v>
      </c>
      <c r="B46" s="77" t="s">
        <v>95</v>
      </c>
      <c r="C46" s="52">
        <v>2011</v>
      </c>
      <c r="D46" s="39" t="s">
        <v>556</v>
      </c>
      <c r="E46" s="53" t="s">
        <v>591</v>
      </c>
      <c r="F46" s="52" t="s">
        <v>96</v>
      </c>
      <c r="G46" s="52"/>
      <c r="H46" s="52" t="s">
        <v>22</v>
      </c>
      <c r="I46" s="52"/>
      <c r="J46" s="52"/>
      <c r="K46" s="52" t="s">
        <v>22</v>
      </c>
      <c r="L46" s="39" t="s">
        <v>22</v>
      </c>
      <c r="M46" s="39"/>
      <c r="N46" s="39"/>
      <c r="O46" s="52" t="s">
        <v>22</v>
      </c>
      <c r="P46" s="52"/>
      <c r="Q46" s="52"/>
      <c r="R46" s="52"/>
      <c r="S46" s="52"/>
      <c r="T46" s="52" t="s">
        <v>22</v>
      </c>
      <c r="U46" s="52" t="s">
        <v>22</v>
      </c>
      <c r="V46" s="52" t="s">
        <v>22</v>
      </c>
      <c r="W46" s="52" t="s">
        <v>22</v>
      </c>
      <c r="X46" s="52" t="s">
        <v>22</v>
      </c>
      <c r="Y46" s="52"/>
      <c r="Z46" s="52"/>
      <c r="AA46" s="52"/>
      <c r="AB46" s="52"/>
      <c r="AC46" s="52"/>
      <c r="AD46" s="52"/>
      <c r="AE46" s="52" t="s">
        <v>22</v>
      </c>
      <c r="AF46" s="52" t="s">
        <v>22</v>
      </c>
      <c r="AG46" s="52" t="s">
        <v>22</v>
      </c>
      <c r="AH46" s="52" t="s">
        <v>22</v>
      </c>
      <c r="AI46" s="52"/>
      <c r="AJ46" s="52" t="s">
        <v>22</v>
      </c>
      <c r="AK46" s="52"/>
      <c r="AL46" s="52"/>
      <c r="AM46" s="52"/>
      <c r="AN46" s="52"/>
      <c r="AO46" s="52"/>
      <c r="AP46" s="52"/>
      <c r="AQ46" s="52"/>
      <c r="AR46" s="52"/>
      <c r="AS46" s="52"/>
      <c r="AT46" s="52" t="s">
        <v>22</v>
      </c>
      <c r="AU46" s="52"/>
      <c r="AV46" s="52"/>
      <c r="AW46" s="52" t="s">
        <v>22</v>
      </c>
      <c r="AX46" s="52" t="s">
        <v>22</v>
      </c>
      <c r="AY46" s="52" t="s">
        <v>22</v>
      </c>
      <c r="AZ46" s="52" t="s">
        <v>22</v>
      </c>
      <c r="BA46" s="52"/>
      <c r="BB46" s="52" t="s">
        <v>22</v>
      </c>
      <c r="BC46" s="52" t="s">
        <v>22</v>
      </c>
      <c r="BD46" s="52"/>
      <c r="BE46" s="52" t="s">
        <v>22</v>
      </c>
      <c r="BF46" s="52" t="s">
        <v>22</v>
      </c>
      <c r="BG46" s="52" t="s">
        <v>22</v>
      </c>
      <c r="BH46" s="52"/>
      <c r="BI46" s="52"/>
      <c r="BJ46" s="52" t="s">
        <v>22</v>
      </c>
      <c r="BK46" s="52"/>
      <c r="BL46" s="52"/>
      <c r="BM46" s="52" t="s">
        <v>183</v>
      </c>
      <c r="BN46" s="54" t="s">
        <v>334</v>
      </c>
      <c r="BO46" s="54" t="s">
        <v>335</v>
      </c>
      <c r="BP46" s="54" t="s">
        <v>336</v>
      </c>
      <c r="BQ46" s="55" t="s">
        <v>223</v>
      </c>
      <c r="BR46" s="55" t="s">
        <v>224</v>
      </c>
      <c r="BS46" s="56"/>
      <c r="BT46" s="57"/>
      <c r="BU46" s="57"/>
      <c r="BV46" s="57"/>
      <c r="BW46" s="57"/>
    </row>
    <row r="47" spans="1:75" ht="70.5" customHeight="1">
      <c r="A47" s="39">
        <v>41</v>
      </c>
      <c r="B47" s="19" t="s">
        <v>107</v>
      </c>
      <c r="C47" s="39">
        <v>2012</v>
      </c>
      <c r="D47" s="39" t="s">
        <v>556</v>
      </c>
      <c r="E47" s="39" t="s">
        <v>592</v>
      </c>
      <c r="F47" s="39" t="s">
        <v>104</v>
      </c>
      <c r="G47" s="39" t="s">
        <v>22</v>
      </c>
      <c r="H47" s="39" t="s">
        <v>22</v>
      </c>
      <c r="I47" s="39"/>
      <c r="J47" s="39"/>
      <c r="K47" s="39" t="s">
        <v>22</v>
      </c>
      <c r="L47" s="39"/>
      <c r="M47" s="39"/>
      <c r="N47" s="39" t="s">
        <v>22</v>
      </c>
      <c r="O47" s="39" t="s">
        <v>22</v>
      </c>
      <c r="P47" s="39" t="s">
        <v>22</v>
      </c>
      <c r="Q47" s="39"/>
      <c r="R47" s="39"/>
      <c r="S47" s="39"/>
      <c r="T47" s="39"/>
      <c r="U47" s="39" t="s">
        <v>22</v>
      </c>
      <c r="V47" s="39"/>
      <c r="W47" s="39" t="s">
        <v>22</v>
      </c>
      <c r="X47" s="39"/>
      <c r="Y47" s="39" t="s">
        <v>22</v>
      </c>
      <c r="Z47" s="39"/>
      <c r="AA47" s="39" t="s">
        <v>22</v>
      </c>
      <c r="AB47" s="39"/>
      <c r="AC47" s="39"/>
      <c r="AD47" s="39"/>
      <c r="AE47" s="39" t="s">
        <v>22</v>
      </c>
      <c r="AF47" s="39"/>
      <c r="AG47" s="39" t="s">
        <v>22</v>
      </c>
      <c r="AH47" s="39"/>
      <c r="AI47" s="39" t="s">
        <v>22</v>
      </c>
      <c r="AJ47" s="39"/>
      <c r="AK47" s="39" t="s">
        <v>22</v>
      </c>
      <c r="AL47" s="39"/>
      <c r="AM47" s="39"/>
      <c r="AN47" s="39"/>
      <c r="AO47" s="39"/>
      <c r="AP47" s="39" t="s">
        <v>22</v>
      </c>
      <c r="AQ47" s="39" t="s">
        <v>22</v>
      </c>
      <c r="AR47" s="39"/>
      <c r="AS47" s="39"/>
      <c r="AT47" s="39"/>
      <c r="AU47" s="39"/>
      <c r="AV47" s="39" t="s">
        <v>22</v>
      </c>
      <c r="AW47" s="39"/>
      <c r="AX47" s="39" t="s">
        <v>22</v>
      </c>
      <c r="AY47" s="39"/>
      <c r="AZ47" s="39"/>
      <c r="BA47" s="39"/>
      <c r="BB47" s="39" t="s">
        <v>22</v>
      </c>
      <c r="BC47" s="39" t="s">
        <v>22</v>
      </c>
      <c r="BD47" s="39"/>
      <c r="BE47" s="39" t="s">
        <v>22</v>
      </c>
      <c r="BF47" s="39"/>
      <c r="BG47" s="39"/>
      <c r="BH47" s="39" t="s">
        <v>22</v>
      </c>
      <c r="BI47" s="39"/>
      <c r="BJ47" s="39"/>
      <c r="BK47" s="39"/>
      <c r="BL47" s="39"/>
      <c r="BM47" s="39" t="s">
        <v>184</v>
      </c>
      <c r="BN47" s="46" t="s">
        <v>337</v>
      </c>
      <c r="BO47" s="46" t="s">
        <v>338</v>
      </c>
      <c r="BP47" s="46" t="s">
        <v>339</v>
      </c>
      <c r="BQ47" s="46"/>
      <c r="BR47" s="44" t="s">
        <v>225</v>
      </c>
      <c r="BS47" s="45"/>
    </row>
    <row r="48" spans="1:75" ht="84" customHeight="1">
      <c r="A48" s="39">
        <v>42</v>
      </c>
      <c r="B48" s="19" t="s">
        <v>108</v>
      </c>
      <c r="C48" s="39">
        <v>2012</v>
      </c>
      <c r="D48" s="39" t="s">
        <v>556</v>
      </c>
      <c r="E48" s="40" t="s">
        <v>593</v>
      </c>
      <c r="F48" s="39" t="s">
        <v>104</v>
      </c>
      <c r="G48" s="39" t="s">
        <v>22</v>
      </c>
      <c r="H48" s="39" t="s">
        <v>22</v>
      </c>
      <c r="I48" s="39"/>
      <c r="J48" s="39"/>
      <c r="K48" s="39" t="s">
        <v>22</v>
      </c>
      <c r="L48" s="39"/>
      <c r="M48" s="39"/>
      <c r="N48" s="39" t="s">
        <v>22</v>
      </c>
      <c r="O48" s="39" t="s">
        <v>22</v>
      </c>
      <c r="P48" s="39" t="s">
        <v>22</v>
      </c>
      <c r="Q48" s="39"/>
      <c r="R48" s="39"/>
      <c r="S48" s="39"/>
      <c r="T48" s="39"/>
      <c r="U48" s="39"/>
      <c r="V48" s="39"/>
      <c r="W48" s="39"/>
      <c r="X48" s="39" t="s">
        <v>22</v>
      </c>
      <c r="Y48" s="39"/>
      <c r="Z48" s="39" t="s">
        <v>22</v>
      </c>
      <c r="AA48" s="39"/>
      <c r="AB48" s="39" t="s">
        <v>22</v>
      </c>
      <c r="AC48" s="39" t="s">
        <v>22</v>
      </c>
      <c r="AD48" s="39"/>
      <c r="AE48" s="39" t="s">
        <v>22</v>
      </c>
      <c r="AF48" s="39"/>
      <c r="AG48" s="39"/>
      <c r="AH48" s="39" t="s">
        <v>22</v>
      </c>
      <c r="AI48" s="39" t="s">
        <v>22</v>
      </c>
      <c r="AJ48" s="39"/>
      <c r="AK48" s="39"/>
      <c r="AL48" s="39"/>
      <c r="AM48" s="39"/>
      <c r="AN48" s="39"/>
      <c r="AO48" s="39"/>
      <c r="AP48" s="39" t="s">
        <v>22</v>
      </c>
      <c r="AQ48" s="39"/>
      <c r="AR48" s="39"/>
      <c r="AS48" s="39"/>
      <c r="AT48" s="39"/>
      <c r="AU48" s="39"/>
      <c r="AV48" s="39" t="s">
        <v>22</v>
      </c>
      <c r="AW48" s="39"/>
      <c r="AX48" s="39" t="s">
        <v>22</v>
      </c>
      <c r="AY48" s="39"/>
      <c r="AZ48" s="39"/>
      <c r="BA48" s="39"/>
      <c r="BB48" s="39" t="s">
        <v>22</v>
      </c>
      <c r="BC48" s="39" t="s">
        <v>22</v>
      </c>
      <c r="BD48" s="39"/>
      <c r="BE48" s="39" t="s">
        <v>22</v>
      </c>
      <c r="BF48" s="39"/>
      <c r="BG48" s="39"/>
      <c r="BH48" s="39"/>
      <c r="BI48" s="39"/>
      <c r="BJ48" s="39"/>
      <c r="BK48" s="39"/>
      <c r="BL48" s="39"/>
      <c r="BM48" s="39" t="s">
        <v>184</v>
      </c>
      <c r="BN48" s="46" t="s">
        <v>340</v>
      </c>
      <c r="BO48" s="46" t="s">
        <v>341</v>
      </c>
      <c r="BP48" s="46" t="s">
        <v>342</v>
      </c>
      <c r="BQ48" s="46"/>
      <c r="BR48" s="44" t="s">
        <v>226</v>
      </c>
      <c r="BS48" s="45"/>
    </row>
    <row r="49" spans="1:71" ht="108">
      <c r="A49" s="39">
        <v>43</v>
      </c>
      <c r="B49" s="19" t="s">
        <v>111</v>
      </c>
      <c r="C49" s="39">
        <v>2012</v>
      </c>
      <c r="D49" s="39" t="s">
        <v>556</v>
      </c>
      <c r="E49" s="40" t="s">
        <v>594</v>
      </c>
      <c r="F49" s="39" t="s">
        <v>104</v>
      </c>
      <c r="G49" s="39"/>
      <c r="H49" s="39" t="s">
        <v>22</v>
      </c>
      <c r="I49" s="39"/>
      <c r="J49" s="39"/>
      <c r="K49" s="39" t="s">
        <v>22</v>
      </c>
      <c r="L49" s="39"/>
      <c r="M49" s="39"/>
      <c r="N49" s="39" t="s">
        <v>22</v>
      </c>
      <c r="O49" s="39" t="s">
        <v>22</v>
      </c>
      <c r="P49" s="39" t="s">
        <v>22</v>
      </c>
      <c r="Q49" s="39"/>
      <c r="R49" s="39"/>
      <c r="S49" s="39"/>
      <c r="T49" s="39"/>
      <c r="U49" s="39"/>
      <c r="V49" s="39"/>
      <c r="W49" s="39" t="s">
        <v>22</v>
      </c>
      <c r="X49" s="39" t="s">
        <v>22</v>
      </c>
      <c r="Y49" s="39"/>
      <c r="Z49" s="39"/>
      <c r="AA49" s="39"/>
      <c r="AB49" s="39"/>
      <c r="AC49" s="39"/>
      <c r="AD49" s="39"/>
      <c r="AE49" s="39" t="s">
        <v>22</v>
      </c>
      <c r="AF49" s="39" t="s">
        <v>22</v>
      </c>
      <c r="AG49" s="39" t="s">
        <v>22</v>
      </c>
      <c r="AH49" s="39"/>
      <c r="AI49" s="39" t="s">
        <v>22</v>
      </c>
      <c r="AJ49" s="39"/>
      <c r="AK49" s="39"/>
      <c r="AL49" s="39"/>
      <c r="AM49" s="39" t="s">
        <v>22</v>
      </c>
      <c r="AN49" s="39"/>
      <c r="AO49" s="39"/>
      <c r="AP49" s="39"/>
      <c r="AQ49" s="39" t="s">
        <v>22</v>
      </c>
      <c r="AR49" s="39" t="s">
        <v>22</v>
      </c>
      <c r="AS49" s="39"/>
      <c r="AT49" s="39"/>
      <c r="AU49" s="39"/>
      <c r="AV49" s="39" t="s">
        <v>22</v>
      </c>
      <c r="AW49" s="39"/>
      <c r="AX49" s="39"/>
      <c r="AY49" s="39"/>
      <c r="AZ49" s="39" t="s">
        <v>22</v>
      </c>
      <c r="BA49" s="39"/>
      <c r="BB49" s="39" t="s">
        <v>22</v>
      </c>
      <c r="BC49" s="39" t="s">
        <v>22</v>
      </c>
      <c r="BD49" s="39"/>
      <c r="BE49" s="39" t="s">
        <v>22</v>
      </c>
      <c r="BF49" s="39"/>
      <c r="BG49" s="39"/>
      <c r="BH49" s="39"/>
      <c r="BI49" s="39"/>
      <c r="BJ49" s="39"/>
      <c r="BK49" s="39"/>
      <c r="BL49" s="39"/>
      <c r="BM49" s="39" t="s">
        <v>184</v>
      </c>
      <c r="BN49" s="46" t="s">
        <v>343</v>
      </c>
      <c r="BO49" s="46" t="s">
        <v>402</v>
      </c>
      <c r="BP49" s="46" t="s">
        <v>344</v>
      </c>
      <c r="BQ49" s="46"/>
      <c r="BR49" s="46"/>
      <c r="BS49" s="45"/>
    </row>
    <row r="50" spans="1:71" ht="100.5" customHeight="1">
      <c r="A50" s="39">
        <v>44</v>
      </c>
      <c r="B50" s="19" t="s">
        <v>655</v>
      </c>
      <c r="C50" s="39">
        <v>2012</v>
      </c>
      <c r="D50" s="39" t="s">
        <v>555</v>
      </c>
      <c r="E50" s="39" t="s">
        <v>595</v>
      </c>
      <c r="F50" s="39" t="s">
        <v>143</v>
      </c>
      <c r="G50" s="39" t="s">
        <v>22</v>
      </c>
      <c r="H50" s="39" t="s">
        <v>22</v>
      </c>
      <c r="I50" s="39"/>
      <c r="J50" s="39" t="s">
        <v>22</v>
      </c>
      <c r="K50" s="39"/>
      <c r="L50" s="39" t="s">
        <v>22</v>
      </c>
      <c r="M50" s="39"/>
      <c r="N50" s="39"/>
      <c r="O50" s="39"/>
      <c r="P50" s="39" t="s">
        <v>22</v>
      </c>
      <c r="Q50" s="39"/>
      <c r="R50" s="39"/>
      <c r="S50" s="39"/>
      <c r="T50" s="39"/>
      <c r="U50" s="39"/>
      <c r="V50" s="39"/>
      <c r="W50" s="39"/>
      <c r="X50" s="39" t="s">
        <v>22</v>
      </c>
      <c r="Y50" s="39" t="s">
        <v>22</v>
      </c>
      <c r="Z50" s="39" t="s">
        <v>22</v>
      </c>
      <c r="AA50" s="39" t="s">
        <v>22</v>
      </c>
      <c r="AB50" s="39" t="s">
        <v>22</v>
      </c>
      <c r="AC50" s="39"/>
      <c r="AD50" s="39"/>
      <c r="AE50" s="39" t="s">
        <v>22</v>
      </c>
      <c r="AF50" s="39"/>
      <c r="AG50" s="39"/>
      <c r="AH50" s="39" t="s">
        <v>22</v>
      </c>
      <c r="AI50" s="39"/>
      <c r="AJ50" s="39"/>
      <c r="AK50" s="39"/>
      <c r="AL50" s="39"/>
      <c r="AM50" s="39" t="s">
        <v>22</v>
      </c>
      <c r="AN50" s="39"/>
      <c r="AO50" s="39" t="s">
        <v>22</v>
      </c>
      <c r="AP50" s="39"/>
      <c r="AQ50" s="39" t="s">
        <v>22</v>
      </c>
      <c r="AR50" s="39"/>
      <c r="AS50" s="39"/>
      <c r="AT50" s="39" t="s">
        <v>22</v>
      </c>
      <c r="AU50" s="39"/>
      <c r="AV50" s="39"/>
      <c r="AW50" s="39"/>
      <c r="AX50" s="39"/>
      <c r="AY50" s="39"/>
      <c r="AZ50" s="39"/>
      <c r="BA50" s="39" t="s">
        <v>22</v>
      </c>
      <c r="BB50" s="39" t="s">
        <v>22</v>
      </c>
      <c r="BC50" s="39"/>
      <c r="BD50" s="39"/>
      <c r="BE50" s="39" t="s">
        <v>22</v>
      </c>
      <c r="BF50" s="39"/>
      <c r="BG50" s="39"/>
      <c r="BH50" s="39"/>
      <c r="BI50" s="39"/>
      <c r="BJ50" s="39"/>
      <c r="BK50" s="39"/>
      <c r="BL50" s="39"/>
      <c r="BM50" s="39" t="s">
        <v>184</v>
      </c>
      <c r="BN50" s="46" t="s">
        <v>345</v>
      </c>
      <c r="BO50" s="46" t="s">
        <v>346</v>
      </c>
      <c r="BP50" s="46" t="s">
        <v>347</v>
      </c>
      <c r="BQ50" s="46"/>
      <c r="BR50" s="46"/>
      <c r="BS50" s="45"/>
    </row>
    <row r="51" spans="1:71" ht="108">
      <c r="A51" s="39">
        <v>45</v>
      </c>
      <c r="B51" s="19" t="s">
        <v>128</v>
      </c>
      <c r="C51" s="39">
        <v>2012</v>
      </c>
      <c r="D51" s="39" t="s">
        <v>555</v>
      </c>
      <c r="E51" s="40" t="s">
        <v>596</v>
      </c>
      <c r="F51" s="39" t="s">
        <v>129</v>
      </c>
      <c r="G51" s="39"/>
      <c r="H51" s="39" t="s">
        <v>22</v>
      </c>
      <c r="I51" s="39"/>
      <c r="J51" s="39" t="s">
        <v>22</v>
      </c>
      <c r="K51" s="39"/>
      <c r="L51" s="39"/>
      <c r="M51" s="39" t="s">
        <v>22</v>
      </c>
      <c r="N51" s="39"/>
      <c r="O51" s="39"/>
      <c r="P51" s="39" t="s">
        <v>22</v>
      </c>
      <c r="Q51" s="39"/>
      <c r="R51" s="39"/>
      <c r="S51" s="39"/>
      <c r="T51" s="39"/>
      <c r="U51" s="39"/>
      <c r="V51" s="39"/>
      <c r="W51" s="39"/>
      <c r="X51" s="39" t="s">
        <v>22</v>
      </c>
      <c r="Y51" s="39" t="s">
        <v>22</v>
      </c>
      <c r="Z51" s="39" t="s">
        <v>22</v>
      </c>
      <c r="AA51" s="39" t="s">
        <v>22</v>
      </c>
      <c r="AB51" s="39" t="s">
        <v>22</v>
      </c>
      <c r="AC51" s="39"/>
      <c r="AD51" s="39"/>
      <c r="AE51" s="39" t="s">
        <v>22</v>
      </c>
      <c r="AF51" s="39" t="s">
        <v>22</v>
      </c>
      <c r="AG51" s="39"/>
      <c r="AH51" s="39" t="s">
        <v>22</v>
      </c>
      <c r="AI51" s="39"/>
      <c r="AJ51" s="39"/>
      <c r="AK51" s="39"/>
      <c r="AL51" s="39"/>
      <c r="AM51" s="39"/>
      <c r="AN51" s="39"/>
      <c r="AO51" s="39" t="s">
        <v>22</v>
      </c>
      <c r="AP51" s="39"/>
      <c r="AQ51" s="39"/>
      <c r="AR51" s="39"/>
      <c r="AS51" s="39"/>
      <c r="AT51" s="39" t="s">
        <v>22</v>
      </c>
      <c r="AU51" s="39"/>
      <c r="AV51" s="39" t="s">
        <v>22</v>
      </c>
      <c r="AW51" s="39"/>
      <c r="AX51" s="39"/>
      <c r="AY51" s="39"/>
      <c r="AZ51" s="39"/>
      <c r="BA51" s="39"/>
      <c r="BB51" s="39" t="s">
        <v>22</v>
      </c>
      <c r="BC51" s="39"/>
      <c r="BD51" s="39"/>
      <c r="BE51" s="39" t="s">
        <v>22</v>
      </c>
      <c r="BF51" s="39"/>
      <c r="BG51" s="39"/>
      <c r="BH51" s="39"/>
      <c r="BI51" s="39"/>
      <c r="BJ51" s="39"/>
      <c r="BK51" s="39"/>
      <c r="BL51" s="39"/>
      <c r="BM51" s="39" t="s">
        <v>184</v>
      </c>
      <c r="BN51" s="46" t="s">
        <v>348</v>
      </c>
      <c r="BO51" s="46" t="s">
        <v>349</v>
      </c>
      <c r="BP51" s="46" t="s">
        <v>350</v>
      </c>
      <c r="BQ51" s="46"/>
      <c r="BR51" s="44" t="s">
        <v>227</v>
      </c>
      <c r="BS51" s="45"/>
    </row>
    <row r="52" spans="1:71" ht="53.25" customHeight="1">
      <c r="A52" s="39">
        <v>46</v>
      </c>
      <c r="B52" s="19" t="s">
        <v>446</v>
      </c>
      <c r="C52" s="39">
        <v>2016</v>
      </c>
      <c r="D52" s="39" t="s">
        <v>576</v>
      </c>
      <c r="E52" s="40" t="s">
        <v>597</v>
      </c>
      <c r="F52" s="39" t="s">
        <v>447</v>
      </c>
      <c r="G52" s="39"/>
      <c r="H52" s="39" t="s">
        <v>22</v>
      </c>
      <c r="I52" s="39"/>
      <c r="J52" s="39" t="s">
        <v>22</v>
      </c>
      <c r="K52" s="39"/>
      <c r="L52" s="39"/>
      <c r="M52" s="39" t="s">
        <v>22</v>
      </c>
      <c r="N52" s="39"/>
      <c r="O52" s="39"/>
      <c r="P52" s="39" t="s">
        <v>22</v>
      </c>
      <c r="Q52" s="39"/>
      <c r="R52" s="39"/>
      <c r="S52" s="39"/>
      <c r="T52" s="39"/>
      <c r="U52" s="39"/>
      <c r="V52" s="39"/>
      <c r="W52" s="39"/>
      <c r="X52" s="39" t="s">
        <v>22</v>
      </c>
      <c r="Y52" s="39" t="s">
        <v>22</v>
      </c>
      <c r="Z52" s="39" t="s">
        <v>22</v>
      </c>
      <c r="AA52" s="39" t="s">
        <v>22</v>
      </c>
      <c r="AB52" s="39" t="s">
        <v>22</v>
      </c>
      <c r="AC52" s="39"/>
      <c r="AD52" s="39"/>
      <c r="AE52" s="39" t="s">
        <v>22</v>
      </c>
      <c r="AF52" s="39"/>
      <c r="AG52" s="39"/>
      <c r="AH52" s="39" t="s">
        <v>22</v>
      </c>
      <c r="AI52" s="39"/>
      <c r="AJ52" s="39"/>
      <c r="AK52" s="39"/>
      <c r="AL52" s="39"/>
      <c r="AM52" s="39"/>
      <c r="AN52" s="39" t="s">
        <v>22</v>
      </c>
      <c r="AO52" s="39" t="s">
        <v>22</v>
      </c>
      <c r="AP52" s="39"/>
      <c r="AQ52" s="39" t="s">
        <v>22</v>
      </c>
      <c r="AR52" s="39"/>
      <c r="AS52" s="39"/>
      <c r="AT52" s="39" t="s">
        <v>22</v>
      </c>
      <c r="AU52" s="39"/>
      <c r="AV52" s="39" t="s">
        <v>22</v>
      </c>
      <c r="AW52" s="39"/>
      <c r="AX52" s="39"/>
      <c r="AY52" s="39"/>
      <c r="AZ52" s="39"/>
      <c r="BA52" s="39"/>
      <c r="BB52" s="39" t="s">
        <v>22</v>
      </c>
      <c r="BC52" s="39"/>
      <c r="BD52" s="39"/>
      <c r="BE52" s="39" t="s">
        <v>22</v>
      </c>
      <c r="BF52" s="39"/>
      <c r="BG52" s="39"/>
      <c r="BH52" s="39"/>
      <c r="BI52" s="39"/>
      <c r="BJ52" s="39"/>
      <c r="BK52" s="39"/>
      <c r="BL52" s="39"/>
      <c r="BM52" s="39" t="s">
        <v>184</v>
      </c>
      <c r="BN52" s="46" t="s">
        <v>448</v>
      </c>
      <c r="BO52" s="46" t="s">
        <v>449</v>
      </c>
      <c r="BP52" s="46"/>
      <c r="BQ52" s="59" t="s">
        <v>450</v>
      </c>
      <c r="BR52" s="44"/>
      <c r="BS52" s="45"/>
    </row>
    <row r="53" spans="1:71" ht="114" customHeight="1">
      <c r="A53" s="39">
        <v>47</v>
      </c>
      <c r="B53" s="19" t="s">
        <v>130</v>
      </c>
      <c r="C53" s="39">
        <v>2012</v>
      </c>
      <c r="D53" s="39" t="s">
        <v>555</v>
      </c>
      <c r="E53" s="40" t="s">
        <v>598</v>
      </c>
      <c r="F53" s="39" t="s">
        <v>129</v>
      </c>
      <c r="G53" s="39"/>
      <c r="H53" s="39" t="s">
        <v>22</v>
      </c>
      <c r="I53" s="39"/>
      <c r="J53" s="39" t="s">
        <v>22</v>
      </c>
      <c r="K53" s="39"/>
      <c r="L53" s="39"/>
      <c r="M53" s="39" t="s">
        <v>22</v>
      </c>
      <c r="N53" s="39"/>
      <c r="O53" s="39"/>
      <c r="P53" s="39" t="s">
        <v>22</v>
      </c>
      <c r="Q53" s="39"/>
      <c r="R53" s="39"/>
      <c r="S53" s="39"/>
      <c r="T53" s="39"/>
      <c r="U53" s="39"/>
      <c r="V53" s="39"/>
      <c r="W53" s="39" t="s">
        <v>22</v>
      </c>
      <c r="X53" s="39" t="s">
        <v>22</v>
      </c>
      <c r="Y53" s="39" t="s">
        <v>22</v>
      </c>
      <c r="Z53" s="39"/>
      <c r="AA53" s="39" t="s">
        <v>22</v>
      </c>
      <c r="AB53" s="39" t="s">
        <v>22</v>
      </c>
      <c r="AC53" s="39"/>
      <c r="AD53" s="39"/>
      <c r="AE53" s="39" t="s">
        <v>22</v>
      </c>
      <c r="AF53" s="39" t="s">
        <v>22</v>
      </c>
      <c r="AG53" s="39"/>
      <c r="AH53" s="39" t="s">
        <v>22</v>
      </c>
      <c r="AI53" s="39"/>
      <c r="AJ53" s="39"/>
      <c r="AK53" s="39"/>
      <c r="AL53" s="39"/>
      <c r="AM53" s="39" t="s">
        <v>22</v>
      </c>
      <c r="AN53" s="39" t="s">
        <v>22</v>
      </c>
      <c r="AO53" s="39" t="s">
        <v>22</v>
      </c>
      <c r="AP53" s="39"/>
      <c r="AQ53" s="39" t="s">
        <v>22</v>
      </c>
      <c r="AR53" s="39" t="s">
        <v>22</v>
      </c>
      <c r="AS53" s="39"/>
      <c r="AT53" s="39" t="s">
        <v>22</v>
      </c>
      <c r="AU53" s="39"/>
      <c r="AV53" s="39" t="s">
        <v>22</v>
      </c>
      <c r="AW53" s="39"/>
      <c r="AX53" s="39"/>
      <c r="AY53" s="39"/>
      <c r="AZ53" s="39"/>
      <c r="BA53" s="39"/>
      <c r="BB53" s="39" t="s">
        <v>22</v>
      </c>
      <c r="BC53" s="39"/>
      <c r="BD53" s="39"/>
      <c r="BE53" s="39" t="s">
        <v>22</v>
      </c>
      <c r="BF53" s="39"/>
      <c r="BG53" s="39"/>
      <c r="BH53" s="39" t="s">
        <v>22</v>
      </c>
      <c r="BI53" s="39"/>
      <c r="BJ53" s="39"/>
      <c r="BK53" s="39"/>
      <c r="BL53" s="39"/>
      <c r="BM53" s="39" t="s">
        <v>184</v>
      </c>
      <c r="BN53" s="46" t="s">
        <v>351</v>
      </c>
      <c r="BO53" s="46" t="s">
        <v>352</v>
      </c>
      <c r="BP53" s="46" t="s">
        <v>353</v>
      </c>
      <c r="BQ53" s="44" t="s">
        <v>228</v>
      </c>
      <c r="BR53" s="46"/>
      <c r="BS53" s="45"/>
    </row>
    <row r="54" spans="1:71" ht="130.5" customHeight="1">
      <c r="A54" s="39">
        <v>48</v>
      </c>
      <c r="B54" s="19" t="s">
        <v>79</v>
      </c>
      <c r="C54" s="39">
        <v>2012</v>
      </c>
      <c r="D54" s="39" t="s">
        <v>576</v>
      </c>
      <c r="E54" s="40" t="s">
        <v>599</v>
      </c>
      <c r="F54" s="39" t="s">
        <v>80</v>
      </c>
      <c r="G54" s="39"/>
      <c r="H54" s="39" t="s">
        <v>22</v>
      </c>
      <c r="I54" s="39"/>
      <c r="J54" s="39"/>
      <c r="K54" s="39" t="s">
        <v>22</v>
      </c>
      <c r="L54" s="39"/>
      <c r="M54" s="39"/>
      <c r="N54" s="39" t="s">
        <v>22</v>
      </c>
      <c r="O54" s="39" t="s">
        <v>22</v>
      </c>
      <c r="P54" s="39"/>
      <c r="Q54" s="39" t="s">
        <v>22</v>
      </c>
      <c r="R54" s="39"/>
      <c r="S54" s="39"/>
      <c r="T54" s="39" t="s">
        <v>22</v>
      </c>
      <c r="U54" s="39" t="s">
        <v>22</v>
      </c>
      <c r="V54" s="39" t="s">
        <v>22</v>
      </c>
      <c r="W54" s="39" t="s">
        <v>22</v>
      </c>
      <c r="X54" s="39" t="s">
        <v>22</v>
      </c>
      <c r="Y54" s="39" t="s">
        <v>22</v>
      </c>
      <c r="Z54" s="39" t="s">
        <v>22</v>
      </c>
      <c r="AA54" s="39" t="s">
        <v>22</v>
      </c>
      <c r="AB54" s="39" t="s">
        <v>22</v>
      </c>
      <c r="AC54" s="39"/>
      <c r="AD54" s="39"/>
      <c r="AE54" s="39" t="s">
        <v>22</v>
      </c>
      <c r="AF54" s="39" t="s">
        <v>22</v>
      </c>
      <c r="AG54" s="39" t="s">
        <v>22</v>
      </c>
      <c r="AH54" s="39" t="s">
        <v>22</v>
      </c>
      <c r="AI54" s="39"/>
      <c r="AJ54" s="39" t="s">
        <v>22</v>
      </c>
      <c r="AK54" s="39"/>
      <c r="AL54" s="39"/>
      <c r="AM54" s="39"/>
      <c r="AN54" s="39"/>
      <c r="AO54" s="39"/>
      <c r="AP54" s="39"/>
      <c r="AQ54" s="39"/>
      <c r="AR54" s="39"/>
      <c r="AS54" s="39"/>
      <c r="AT54" s="39" t="s">
        <v>22</v>
      </c>
      <c r="AU54" s="39"/>
      <c r="AV54" s="39"/>
      <c r="AW54" s="39" t="s">
        <v>22</v>
      </c>
      <c r="AX54" s="39" t="s">
        <v>22</v>
      </c>
      <c r="AY54" s="39" t="s">
        <v>22</v>
      </c>
      <c r="AZ54" s="39" t="s">
        <v>22</v>
      </c>
      <c r="BA54" s="39"/>
      <c r="BB54" s="39" t="s">
        <v>22</v>
      </c>
      <c r="BC54" s="39" t="s">
        <v>22</v>
      </c>
      <c r="BD54" s="39"/>
      <c r="BE54" s="39" t="s">
        <v>22</v>
      </c>
      <c r="BF54" s="39" t="s">
        <v>22</v>
      </c>
      <c r="BG54" s="39" t="s">
        <v>22</v>
      </c>
      <c r="BH54" s="39" t="s">
        <v>22</v>
      </c>
      <c r="BI54" s="39"/>
      <c r="BJ54" s="39"/>
      <c r="BK54" s="39"/>
      <c r="BL54" s="39"/>
      <c r="BM54" s="39" t="s">
        <v>183</v>
      </c>
      <c r="BN54" s="46" t="s">
        <v>354</v>
      </c>
      <c r="BO54" s="46" t="s">
        <v>355</v>
      </c>
      <c r="BP54" s="46" t="s">
        <v>356</v>
      </c>
      <c r="BQ54" s="44" t="s">
        <v>230</v>
      </c>
      <c r="BR54" s="44" t="s">
        <v>229</v>
      </c>
      <c r="BS54" s="45"/>
    </row>
    <row r="55" spans="1:71" ht="126">
      <c r="A55" s="39">
        <v>49</v>
      </c>
      <c r="B55" s="19" t="s">
        <v>148</v>
      </c>
      <c r="C55" s="39">
        <v>2012</v>
      </c>
      <c r="D55" s="39" t="s">
        <v>556</v>
      </c>
      <c r="E55" s="39" t="s">
        <v>600</v>
      </c>
      <c r="F55" s="39" t="s">
        <v>149</v>
      </c>
      <c r="G55" s="39"/>
      <c r="H55" s="39" t="s">
        <v>22</v>
      </c>
      <c r="I55" s="39"/>
      <c r="J55" s="39" t="s">
        <v>22</v>
      </c>
      <c r="K55" s="39" t="s">
        <v>22</v>
      </c>
      <c r="L55" s="39" t="s">
        <v>22</v>
      </c>
      <c r="M55" s="39"/>
      <c r="N55" s="39"/>
      <c r="O55" s="39" t="s">
        <v>22</v>
      </c>
      <c r="P55" s="39"/>
      <c r="Q55" s="39"/>
      <c r="R55" s="39"/>
      <c r="S55" s="39"/>
      <c r="T55" s="39" t="s">
        <v>22</v>
      </c>
      <c r="U55" s="39" t="s">
        <v>22</v>
      </c>
      <c r="V55" s="39" t="s">
        <v>22</v>
      </c>
      <c r="W55" s="39" t="s">
        <v>22</v>
      </c>
      <c r="X55" s="39" t="s">
        <v>22</v>
      </c>
      <c r="Y55" s="39"/>
      <c r="Z55" s="39" t="s">
        <v>22</v>
      </c>
      <c r="AA55" s="39" t="s">
        <v>22</v>
      </c>
      <c r="AB55" s="39" t="s">
        <v>22</v>
      </c>
      <c r="AC55" s="39"/>
      <c r="AD55" s="39"/>
      <c r="AE55" s="39" t="s">
        <v>22</v>
      </c>
      <c r="AF55" s="39" t="s">
        <v>22</v>
      </c>
      <c r="AG55" s="39" t="s">
        <v>22</v>
      </c>
      <c r="AH55" s="39" t="s">
        <v>22</v>
      </c>
      <c r="AI55" s="39" t="s">
        <v>22</v>
      </c>
      <c r="AJ55" s="39"/>
      <c r="AK55" s="39" t="s">
        <v>22</v>
      </c>
      <c r="AL55" s="39"/>
      <c r="AM55" s="39"/>
      <c r="AN55" s="39"/>
      <c r="AO55" s="39"/>
      <c r="AP55" s="39" t="s">
        <v>22</v>
      </c>
      <c r="AQ55" s="39" t="s">
        <v>22</v>
      </c>
      <c r="AR55" s="39" t="s">
        <v>22</v>
      </c>
      <c r="AS55" s="39"/>
      <c r="AT55" s="39"/>
      <c r="AU55" s="39"/>
      <c r="AV55" s="39"/>
      <c r="AW55" s="39"/>
      <c r="AX55" s="39"/>
      <c r="AY55" s="39"/>
      <c r="AZ55" s="39"/>
      <c r="BA55" s="39" t="s">
        <v>22</v>
      </c>
      <c r="BB55" s="39"/>
      <c r="BC55" s="39" t="s">
        <v>22</v>
      </c>
      <c r="BD55" s="39"/>
      <c r="BE55" s="39" t="s">
        <v>22</v>
      </c>
      <c r="BF55" s="39"/>
      <c r="BG55" s="39"/>
      <c r="BH55" s="39"/>
      <c r="BI55" s="39"/>
      <c r="BJ55" s="39"/>
      <c r="BK55" s="39"/>
      <c r="BL55" s="39"/>
      <c r="BM55" s="39" t="s">
        <v>184</v>
      </c>
      <c r="BN55" s="46" t="s">
        <v>357</v>
      </c>
      <c r="BO55" s="46" t="s">
        <v>358</v>
      </c>
      <c r="BP55" s="46" t="s">
        <v>455</v>
      </c>
      <c r="BQ55" s="44" t="s">
        <v>232</v>
      </c>
      <c r="BR55" s="44" t="s">
        <v>231</v>
      </c>
      <c r="BS55" s="45"/>
    </row>
    <row r="56" spans="1:71" ht="72">
      <c r="A56" s="39">
        <v>50</v>
      </c>
      <c r="B56" s="19" t="s">
        <v>90</v>
      </c>
      <c r="C56" s="39">
        <v>2012</v>
      </c>
      <c r="D56" s="39" t="s">
        <v>576</v>
      </c>
      <c r="E56" s="40" t="s">
        <v>601</v>
      </c>
      <c r="F56" s="39" t="s">
        <v>91</v>
      </c>
      <c r="G56" s="39"/>
      <c r="H56" s="39" t="s">
        <v>22</v>
      </c>
      <c r="I56" s="39"/>
      <c r="J56" s="39"/>
      <c r="K56" s="39" t="s">
        <v>22</v>
      </c>
      <c r="L56" s="39" t="s">
        <v>22</v>
      </c>
      <c r="M56" s="39"/>
      <c r="N56" s="39"/>
      <c r="O56" s="39" t="s">
        <v>22</v>
      </c>
      <c r="P56" s="39"/>
      <c r="Q56" s="39" t="s">
        <v>22</v>
      </c>
      <c r="R56" s="39"/>
      <c r="S56" s="39"/>
      <c r="T56" s="39" t="s">
        <v>22</v>
      </c>
      <c r="U56" s="39" t="s">
        <v>22</v>
      </c>
      <c r="V56" s="39" t="s">
        <v>22</v>
      </c>
      <c r="W56" s="39" t="s">
        <v>22</v>
      </c>
      <c r="X56" s="39" t="s">
        <v>22</v>
      </c>
      <c r="Y56" s="39" t="s">
        <v>22</v>
      </c>
      <c r="Z56" s="39" t="s">
        <v>22</v>
      </c>
      <c r="AA56" s="39" t="s">
        <v>22</v>
      </c>
      <c r="AB56" s="39"/>
      <c r="AC56" s="39"/>
      <c r="AD56" s="39"/>
      <c r="AE56" s="39" t="s">
        <v>22</v>
      </c>
      <c r="AF56" s="39" t="s">
        <v>22</v>
      </c>
      <c r="AG56" s="39" t="s">
        <v>22</v>
      </c>
      <c r="AH56" s="39" t="s">
        <v>22</v>
      </c>
      <c r="AI56" s="39"/>
      <c r="AJ56" s="39"/>
      <c r="AK56" s="39"/>
      <c r="AL56" s="39"/>
      <c r="AM56" s="39"/>
      <c r="AN56" s="39"/>
      <c r="AO56" s="39"/>
      <c r="AP56" s="39"/>
      <c r="AQ56" s="39"/>
      <c r="AR56" s="39" t="s">
        <v>22</v>
      </c>
      <c r="AS56" s="39" t="s">
        <v>22</v>
      </c>
      <c r="AT56" s="39" t="s">
        <v>22</v>
      </c>
      <c r="AU56" s="39"/>
      <c r="AV56" s="39"/>
      <c r="AW56" s="39" t="s">
        <v>22</v>
      </c>
      <c r="AX56" s="39" t="s">
        <v>22</v>
      </c>
      <c r="AY56" s="39" t="s">
        <v>22</v>
      </c>
      <c r="AZ56" s="39" t="s">
        <v>22</v>
      </c>
      <c r="BA56" s="39"/>
      <c r="BB56" s="39" t="s">
        <v>22</v>
      </c>
      <c r="BC56" s="39" t="s">
        <v>22</v>
      </c>
      <c r="BD56" s="39"/>
      <c r="BE56" s="39" t="s">
        <v>22</v>
      </c>
      <c r="BF56" s="39" t="s">
        <v>22</v>
      </c>
      <c r="BG56" s="39" t="s">
        <v>22</v>
      </c>
      <c r="BH56" s="39"/>
      <c r="BI56" s="39"/>
      <c r="BJ56" s="39" t="s">
        <v>22</v>
      </c>
      <c r="BK56" s="39"/>
      <c r="BL56" s="39"/>
      <c r="BM56" s="39" t="s">
        <v>183</v>
      </c>
      <c r="BN56" s="46" t="s">
        <v>359</v>
      </c>
      <c r="BO56" s="46" t="s">
        <v>360</v>
      </c>
      <c r="BP56" s="46" t="s">
        <v>361</v>
      </c>
      <c r="BQ56" s="44" t="s">
        <v>233</v>
      </c>
      <c r="BR56" s="44" t="s">
        <v>234</v>
      </c>
      <c r="BS56" s="45"/>
    </row>
    <row r="57" spans="1:71" ht="54">
      <c r="A57" s="39">
        <v>51</v>
      </c>
      <c r="B57" s="19" t="s">
        <v>181</v>
      </c>
      <c r="C57" s="39">
        <v>2012</v>
      </c>
      <c r="D57" s="39" t="s">
        <v>556</v>
      </c>
      <c r="E57" s="40" t="s">
        <v>574</v>
      </c>
      <c r="F57" s="39" t="s">
        <v>12</v>
      </c>
      <c r="G57" s="39" t="s">
        <v>22</v>
      </c>
      <c r="H57" s="39" t="s">
        <v>22</v>
      </c>
      <c r="I57" s="39"/>
      <c r="J57" s="39"/>
      <c r="K57" s="39" t="s">
        <v>22</v>
      </c>
      <c r="L57" s="39"/>
      <c r="M57" s="39"/>
      <c r="N57" s="39" t="s">
        <v>22</v>
      </c>
      <c r="O57" s="39" t="s">
        <v>22</v>
      </c>
      <c r="P57" s="39" t="s">
        <v>22</v>
      </c>
      <c r="Q57" s="39"/>
      <c r="R57" s="39"/>
      <c r="S57" s="39"/>
      <c r="T57" s="39"/>
      <c r="U57" s="39"/>
      <c r="V57" s="39"/>
      <c r="W57" s="39"/>
      <c r="X57" s="39"/>
      <c r="Y57" s="39" t="s">
        <v>22</v>
      </c>
      <c r="Z57" s="39" t="s">
        <v>22</v>
      </c>
      <c r="AA57" s="39"/>
      <c r="AB57" s="39"/>
      <c r="AC57" s="39"/>
      <c r="AD57" s="39" t="s">
        <v>22</v>
      </c>
      <c r="AE57" s="39"/>
      <c r="AF57" s="39"/>
      <c r="AG57" s="39" t="s">
        <v>22</v>
      </c>
      <c r="AH57" s="39" t="s">
        <v>22</v>
      </c>
      <c r="AI57" s="39" t="s">
        <v>22</v>
      </c>
      <c r="AJ57" s="39"/>
      <c r="AK57" s="39" t="s">
        <v>22</v>
      </c>
      <c r="AL57" s="39"/>
      <c r="AM57" s="39"/>
      <c r="AN57" s="39"/>
      <c r="AO57" s="39"/>
      <c r="AP57" s="39" t="s">
        <v>22</v>
      </c>
      <c r="AQ57" s="39" t="s">
        <v>22</v>
      </c>
      <c r="AR57" s="39"/>
      <c r="AS57" s="39"/>
      <c r="AT57" s="39"/>
      <c r="AU57" s="39" t="s">
        <v>22</v>
      </c>
      <c r="AV57" s="39"/>
      <c r="AW57" s="39"/>
      <c r="AX57" s="39" t="s">
        <v>22</v>
      </c>
      <c r="AY57" s="39"/>
      <c r="AZ57" s="39"/>
      <c r="BA57" s="39" t="s">
        <v>22</v>
      </c>
      <c r="BB57" s="39" t="s">
        <v>22</v>
      </c>
      <c r="BC57" s="39" t="s">
        <v>22</v>
      </c>
      <c r="BD57" s="39"/>
      <c r="BE57" s="39" t="s">
        <v>22</v>
      </c>
      <c r="BF57" s="39"/>
      <c r="BG57" s="39"/>
      <c r="BH57" s="39"/>
      <c r="BI57" s="39"/>
      <c r="BJ57" s="39"/>
      <c r="BK57" s="39"/>
      <c r="BL57" s="39"/>
      <c r="BM57" s="39" t="s">
        <v>183</v>
      </c>
      <c r="BN57" s="43" t="s">
        <v>362</v>
      </c>
      <c r="BO57" s="43" t="s">
        <v>363</v>
      </c>
      <c r="BP57" s="43" t="s">
        <v>364</v>
      </c>
      <c r="BQ57" s="49"/>
      <c r="BR57" s="44" t="s">
        <v>205</v>
      </c>
      <c r="BS57" s="45"/>
    </row>
    <row r="58" spans="1:71" ht="72">
      <c r="A58" s="39">
        <v>52</v>
      </c>
      <c r="B58" s="19" t="s">
        <v>47</v>
      </c>
      <c r="C58" s="39">
        <v>2012</v>
      </c>
      <c r="D58" s="39" t="s">
        <v>556</v>
      </c>
      <c r="E58" s="40" t="s">
        <v>602</v>
      </c>
      <c r="F58" s="39" t="s">
        <v>69</v>
      </c>
      <c r="G58" s="39"/>
      <c r="H58" s="39" t="s">
        <v>22</v>
      </c>
      <c r="I58" s="39"/>
      <c r="J58" s="39" t="s">
        <v>22</v>
      </c>
      <c r="K58" s="39"/>
      <c r="L58" s="39"/>
      <c r="M58" s="39"/>
      <c r="N58" s="39" t="s">
        <v>22</v>
      </c>
      <c r="O58" s="39" t="s">
        <v>22</v>
      </c>
      <c r="P58" s="39"/>
      <c r="Q58" s="39"/>
      <c r="R58" s="39"/>
      <c r="S58" s="39" t="s">
        <v>22</v>
      </c>
      <c r="T58" s="39" t="s">
        <v>22</v>
      </c>
      <c r="U58" s="39" t="s">
        <v>22</v>
      </c>
      <c r="V58" s="39" t="s">
        <v>22</v>
      </c>
      <c r="W58" s="39" t="s">
        <v>22</v>
      </c>
      <c r="X58" s="39" t="s">
        <v>22</v>
      </c>
      <c r="Y58" s="39"/>
      <c r="Z58" s="39"/>
      <c r="AA58" s="39"/>
      <c r="AB58" s="39"/>
      <c r="AC58" s="39"/>
      <c r="AD58" s="39"/>
      <c r="AE58" s="39" t="s">
        <v>22</v>
      </c>
      <c r="AF58" s="39"/>
      <c r="AG58" s="39" t="s">
        <v>22</v>
      </c>
      <c r="AH58" s="39"/>
      <c r="AI58" s="39"/>
      <c r="AJ58" s="39" t="s">
        <v>22</v>
      </c>
      <c r="AK58" s="39" t="s">
        <v>22</v>
      </c>
      <c r="AL58" s="39"/>
      <c r="AM58" s="39"/>
      <c r="AN58" s="39"/>
      <c r="AO58" s="39"/>
      <c r="AP58" s="39"/>
      <c r="AQ58" s="39"/>
      <c r="AR58" s="39" t="s">
        <v>22</v>
      </c>
      <c r="AS58" s="39"/>
      <c r="AT58" s="39"/>
      <c r="AU58" s="39"/>
      <c r="AV58" s="39"/>
      <c r="AW58" s="39" t="s">
        <v>22</v>
      </c>
      <c r="AX58" s="39" t="s">
        <v>22</v>
      </c>
      <c r="AY58" s="39"/>
      <c r="AZ58" s="39"/>
      <c r="BA58" s="39"/>
      <c r="BB58" s="39" t="s">
        <v>22</v>
      </c>
      <c r="BC58" s="39" t="s">
        <v>22</v>
      </c>
      <c r="BD58" s="39"/>
      <c r="BE58" s="39" t="s">
        <v>22</v>
      </c>
      <c r="BF58" s="39" t="s">
        <v>22</v>
      </c>
      <c r="BG58" s="39" t="s">
        <v>22</v>
      </c>
      <c r="BH58" s="39"/>
      <c r="BI58" s="39"/>
      <c r="BJ58" s="39" t="s">
        <v>22</v>
      </c>
      <c r="BK58" s="39" t="s">
        <v>22</v>
      </c>
      <c r="BL58" s="39"/>
      <c r="BM58" s="39" t="s">
        <v>184</v>
      </c>
      <c r="BN58" s="46" t="s">
        <v>365</v>
      </c>
      <c r="BO58" s="46" t="s">
        <v>366</v>
      </c>
      <c r="BP58" s="46" t="s">
        <v>51</v>
      </c>
      <c r="BQ58" s="44" t="s">
        <v>50</v>
      </c>
      <c r="BR58" s="44" t="s">
        <v>235</v>
      </c>
      <c r="BS58" s="45"/>
    </row>
    <row r="59" spans="1:71" ht="198">
      <c r="A59" s="39">
        <v>53</v>
      </c>
      <c r="B59" s="19" t="s">
        <v>85</v>
      </c>
      <c r="C59" s="39">
        <v>2013</v>
      </c>
      <c r="D59" s="39" t="s">
        <v>556</v>
      </c>
      <c r="E59" s="39" t="s">
        <v>603</v>
      </c>
      <c r="F59" s="39" t="s">
        <v>86</v>
      </c>
      <c r="G59" s="39"/>
      <c r="H59" s="39" t="s">
        <v>22</v>
      </c>
      <c r="I59" s="39"/>
      <c r="J59" s="39"/>
      <c r="K59" s="39" t="s">
        <v>22</v>
      </c>
      <c r="L59" s="39"/>
      <c r="M59" s="39"/>
      <c r="N59" s="39" t="s">
        <v>22</v>
      </c>
      <c r="O59" s="39" t="s">
        <v>22</v>
      </c>
      <c r="P59" s="39"/>
      <c r="Q59" s="39"/>
      <c r="R59" s="39"/>
      <c r="S59" s="39" t="s">
        <v>22</v>
      </c>
      <c r="T59" s="39" t="s">
        <v>22</v>
      </c>
      <c r="U59" s="39" t="s">
        <v>22</v>
      </c>
      <c r="V59" s="39" t="s">
        <v>22</v>
      </c>
      <c r="W59" s="39" t="s">
        <v>22</v>
      </c>
      <c r="X59" s="39" t="s">
        <v>22</v>
      </c>
      <c r="Y59" s="39"/>
      <c r="Z59" s="39"/>
      <c r="AA59" s="39"/>
      <c r="AB59" s="39"/>
      <c r="AC59" s="39"/>
      <c r="AD59" s="39" t="s">
        <v>22</v>
      </c>
      <c r="AE59" s="39"/>
      <c r="AF59" s="39"/>
      <c r="AG59" s="39" t="s">
        <v>22</v>
      </c>
      <c r="AH59" s="39" t="s">
        <v>22</v>
      </c>
      <c r="AI59" s="39"/>
      <c r="AJ59" s="39" t="s">
        <v>22</v>
      </c>
      <c r="AK59" s="39"/>
      <c r="AL59" s="39"/>
      <c r="AM59" s="39"/>
      <c r="AN59" s="39"/>
      <c r="AO59" s="39"/>
      <c r="AP59" s="39"/>
      <c r="AQ59" s="39"/>
      <c r="AR59" s="39" t="s">
        <v>22</v>
      </c>
      <c r="AS59" s="39"/>
      <c r="AT59" s="39"/>
      <c r="AU59" s="39" t="s">
        <v>22</v>
      </c>
      <c r="AV59" s="39"/>
      <c r="AW59" s="39" t="s">
        <v>22</v>
      </c>
      <c r="AX59" s="39" t="s">
        <v>22</v>
      </c>
      <c r="AY59" s="39" t="s">
        <v>22</v>
      </c>
      <c r="AZ59" s="39" t="s">
        <v>22</v>
      </c>
      <c r="BA59" s="39"/>
      <c r="BB59" s="39" t="s">
        <v>22</v>
      </c>
      <c r="BC59" s="39" t="s">
        <v>22</v>
      </c>
      <c r="BD59" s="39"/>
      <c r="BE59" s="39" t="s">
        <v>22</v>
      </c>
      <c r="BF59" s="39" t="s">
        <v>22</v>
      </c>
      <c r="BG59" s="39" t="s">
        <v>22</v>
      </c>
      <c r="BH59" s="39"/>
      <c r="BI59" s="39"/>
      <c r="BJ59" s="39" t="s">
        <v>22</v>
      </c>
      <c r="BK59" s="39"/>
      <c r="BL59" s="39"/>
      <c r="BM59" s="39" t="s">
        <v>183</v>
      </c>
      <c r="BN59" s="46" t="s">
        <v>368</v>
      </c>
      <c r="BO59" s="46" t="s">
        <v>369</v>
      </c>
      <c r="BP59" s="46" t="s">
        <v>367</v>
      </c>
      <c r="BQ59" s="44" t="s">
        <v>236</v>
      </c>
      <c r="BR59" s="44" t="s">
        <v>87</v>
      </c>
      <c r="BS59" s="45"/>
    </row>
    <row r="60" spans="1:71" ht="234">
      <c r="A60" s="39">
        <v>54</v>
      </c>
      <c r="B60" s="19" t="s">
        <v>174</v>
      </c>
      <c r="C60" s="39">
        <v>2013</v>
      </c>
      <c r="D60" s="39" t="s">
        <v>556</v>
      </c>
      <c r="E60" s="39" t="s">
        <v>604</v>
      </c>
      <c r="F60" s="39" t="s">
        <v>154</v>
      </c>
      <c r="G60" s="39" t="s">
        <v>22</v>
      </c>
      <c r="H60" s="39" t="s">
        <v>22</v>
      </c>
      <c r="I60" s="39"/>
      <c r="J60" s="39" t="s">
        <v>22</v>
      </c>
      <c r="K60" s="39"/>
      <c r="L60" s="39" t="s">
        <v>22</v>
      </c>
      <c r="M60" s="39"/>
      <c r="N60" s="39"/>
      <c r="O60" s="39" t="s">
        <v>22</v>
      </c>
      <c r="P60" s="39"/>
      <c r="Q60" s="39"/>
      <c r="R60" s="39"/>
      <c r="S60" s="39"/>
      <c r="T60" s="39"/>
      <c r="U60" s="39"/>
      <c r="V60" s="39"/>
      <c r="W60" s="39"/>
      <c r="X60" s="39" t="s">
        <v>22</v>
      </c>
      <c r="Y60" s="39" t="s">
        <v>22</v>
      </c>
      <c r="Z60" s="39"/>
      <c r="AA60" s="39"/>
      <c r="AB60" s="39" t="s">
        <v>22</v>
      </c>
      <c r="AC60" s="39"/>
      <c r="AD60" s="39" t="s">
        <v>22</v>
      </c>
      <c r="AE60" s="39"/>
      <c r="AF60" s="39"/>
      <c r="AG60" s="39"/>
      <c r="AH60" s="39" t="s">
        <v>22</v>
      </c>
      <c r="AI60" s="39" t="s">
        <v>22</v>
      </c>
      <c r="AJ60" s="39"/>
      <c r="AK60" s="39" t="s">
        <v>22</v>
      </c>
      <c r="AL60" s="39"/>
      <c r="AM60" s="39"/>
      <c r="AN60" s="39"/>
      <c r="AO60" s="39"/>
      <c r="AP60" s="39" t="s">
        <v>22</v>
      </c>
      <c r="AQ60" s="39" t="s">
        <v>22</v>
      </c>
      <c r="AR60" s="39" t="s">
        <v>22</v>
      </c>
      <c r="AS60" s="39"/>
      <c r="AT60" s="39"/>
      <c r="AU60" s="39"/>
      <c r="AV60" s="39"/>
      <c r="AW60" s="39"/>
      <c r="AX60" s="39" t="s">
        <v>22</v>
      </c>
      <c r="AY60" s="39"/>
      <c r="AZ60" s="39" t="s">
        <v>22</v>
      </c>
      <c r="BA60" s="39" t="s">
        <v>22</v>
      </c>
      <c r="BB60" s="39"/>
      <c r="BC60" s="39" t="s">
        <v>22</v>
      </c>
      <c r="BD60" s="39"/>
      <c r="BE60" s="39" t="s">
        <v>22</v>
      </c>
      <c r="BF60" s="39"/>
      <c r="BG60" s="39"/>
      <c r="BH60" s="39" t="s">
        <v>22</v>
      </c>
      <c r="BI60" s="39"/>
      <c r="BJ60" s="39"/>
      <c r="BK60" s="39"/>
      <c r="BL60" s="39"/>
      <c r="BM60" s="39" t="s">
        <v>184</v>
      </c>
      <c r="BN60" s="46" t="s">
        <v>370</v>
      </c>
      <c r="BO60" s="46" t="s">
        <v>371</v>
      </c>
      <c r="BP60" s="46" t="s">
        <v>372</v>
      </c>
      <c r="BQ60" s="46"/>
      <c r="BR60" s="46"/>
      <c r="BS60" s="45"/>
    </row>
    <row r="61" spans="1:71" ht="72">
      <c r="A61" s="39">
        <v>55</v>
      </c>
      <c r="B61" s="19" t="s">
        <v>78</v>
      </c>
      <c r="C61" s="39">
        <v>2013</v>
      </c>
      <c r="D61" s="39" t="s">
        <v>556</v>
      </c>
      <c r="E61" s="40" t="s">
        <v>574</v>
      </c>
      <c r="F61" s="39" t="s">
        <v>94</v>
      </c>
      <c r="G61" s="39"/>
      <c r="H61" s="39" t="s">
        <v>22</v>
      </c>
      <c r="I61" s="39"/>
      <c r="J61" s="39"/>
      <c r="K61" s="39" t="s">
        <v>22</v>
      </c>
      <c r="L61" s="39"/>
      <c r="M61" s="39"/>
      <c r="N61" s="39" t="s">
        <v>22</v>
      </c>
      <c r="O61" s="39" t="s">
        <v>22</v>
      </c>
      <c r="P61" s="39"/>
      <c r="Q61" s="39" t="s">
        <v>22</v>
      </c>
      <c r="R61" s="39"/>
      <c r="S61" s="39"/>
      <c r="T61" s="39" t="s">
        <v>22</v>
      </c>
      <c r="U61" s="39" t="s">
        <v>22</v>
      </c>
      <c r="V61" s="39" t="s">
        <v>22</v>
      </c>
      <c r="W61" s="39" t="s">
        <v>22</v>
      </c>
      <c r="X61" s="39" t="s">
        <v>22</v>
      </c>
      <c r="Y61" s="39"/>
      <c r="Z61" s="39" t="s">
        <v>22</v>
      </c>
      <c r="AA61" s="39"/>
      <c r="AB61" s="39"/>
      <c r="AC61" s="39"/>
      <c r="AD61" s="39"/>
      <c r="AE61" s="39" t="s">
        <v>22</v>
      </c>
      <c r="AF61" s="39" t="s">
        <v>22</v>
      </c>
      <c r="AG61" s="39" t="s">
        <v>22</v>
      </c>
      <c r="AH61" s="39" t="s">
        <v>22</v>
      </c>
      <c r="AI61" s="39"/>
      <c r="AJ61" s="39" t="s">
        <v>22</v>
      </c>
      <c r="AK61" s="39"/>
      <c r="AL61" s="39"/>
      <c r="AM61" s="39" t="s">
        <v>22</v>
      </c>
      <c r="AN61" s="39"/>
      <c r="AO61" s="39"/>
      <c r="AP61" s="39"/>
      <c r="AQ61" s="39" t="s">
        <v>22</v>
      </c>
      <c r="AR61" s="39" t="s">
        <v>22</v>
      </c>
      <c r="AS61" s="39"/>
      <c r="AT61" s="39" t="s">
        <v>22</v>
      </c>
      <c r="AU61" s="39" t="s">
        <v>22</v>
      </c>
      <c r="AV61" s="39"/>
      <c r="AW61" s="39"/>
      <c r="AX61" s="39"/>
      <c r="AY61" s="39" t="s">
        <v>22</v>
      </c>
      <c r="AZ61" s="39" t="s">
        <v>22</v>
      </c>
      <c r="BA61" s="39"/>
      <c r="BB61" s="39" t="s">
        <v>22</v>
      </c>
      <c r="BC61" s="39" t="s">
        <v>22</v>
      </c>
      <c r="BD61" s="39"/>
      <c r="BE61" s="39" t="s">
        <v>22</v>
      </c>
      <c r="BF61" s="39"/>
      <c r="BG61" s="39"/>
      <c r="BH61" s="39"/>
      <c r="BI61" s="39"/>
      <c r="BJ61" s="39"/>
      <c r="BK61" s="39"/>
      <c r="BL61" s="39"/>
      <c r="BM61" s="39" t="s">
        <v>184</v>
      </c>
      <c r="BN61" s="46" t="s">
        <v>373</v>
      </c>
      <c r="BO61" s="46" t="s">
        <v>374</v>
      </c>
      <c r="BP61" s="46" t="s">
        <v>375</v>
      </c>
      <c r="BQ61" s="49"/>
      <c r="BR61" s="49"/>
      <c r="BS61" s="45"/>
    </row>
    <row r="62" spans="1:71" ht="138.75" customHeight="1">
      <c r="A62" s="39">
        <v>56</v>
      </c>
      <c r="B62" s="19" t="s">
        <v>152</v>
      </c>
      <c r="C62" s="39">
        <v>2014</v>
      </c>
      <c r="D62" s="39" t="s">
        <v>556</v>
      </c>
      <c r="E62" s="39" t="s">
        <v>605</v>
      </c>
      <c r="F62" s="39" t="s">
        <v>153</v>
      </c>
      <c r="G62" s="39" t="s">
        <v>22</v>
      </c>
      <c r="H62" s="39" t="s">
        <v>22</v>
      </c>
      <c r="I62" s="39"/>
      <c r="J62" s="39" t="s">
        <v>22</v>
      </c>
      <c r="K62" s="39"/>
      <c r="L62" s="39" t="s">
        <v>22</v>
      </c>
      <c r="M62" s="39"/>
      <c r="N62" s="39"/>
      <c r="O62" s="39" t="s">
        <v>22</v>
      </c>
      <c r="P62" s="39"/>
      <c r="Q62" s="39" t="s">
        <v>22</v>
      </c>
      <c r="R62" s="39"/>
      <c r="S62" s="39"/>
      <c r="T62" s="39"/>
      <c r="U62" s="39"/>
      <c r="V62" s="39"/>
      <c r="W62" s="39"/>
      <c r="X62" s="39" t="s">
        <v>22</v>
      </c>
      <c r="Y62" s="39" t="s">
        <v>22</v>
      </c>
      <c r="Z62" s="39"/>
      <c r="AA62" s="39" t="s">
        <v>22</v>
      </c>
      <c r="AB62" s="39" t="s">
        <v>22</v>
      </c>
      <c r="AC62" s="39"/>
      <c r="AD62" s="39"/>
      <c r="AE62" s="39" t="s">
        <v>22</v>
      </c>
      <c r="AF62" s="39"/>
      <c r="AG62" s="39" t="s">
        <v>22</v>
      </c>
      <c r="AH62" s="39" t="s">
        <v>22</v>
      </c>
      <c r="AI62" s="39" t="s">
        <v>22</v>
      </c>
      <c r="AJ62" s="39"/>
      <c r="AK62" s="39" t="s">
        <v>22</v>
      </c>
      <c r="AL62" s="39"/>
      <c r="AM62" s="39"/>
      <c r="AN62" s="39"/>
      <c r="AO62" s="39"/>
      <c r="AP62" s="39" t="s">
        <v>22</v>
      </c>
      <c r="AQ62" s="39" t="s">
        <v>22</v>
      </c>
      <c r="AR62" s="39" t="s">
        <v>22</v>
      </c>
      <c r="AS62" s="39"/>
      <c r="AT62" s="39"/>
      <c r="AU62" s="39"/>
      <c r="AV62" s="39"/>
      <c r="AW62" s="39" t="s">
        <v>22</v>
      </c>
      <c r="AX62" s="39" t="s">
        <v>22</v>
      </c>
      <c r="AY62" s="39" t="s">
        <v>22</v>
      </c>
      <c r="AZ62" s="39" t="s">
        <v>22</v>
      </c>
      <c r="BA62" s="39" t="s">
        <v>22</v>
      </c>
      <c r="BB62" s="39" t="s">
        <v>22</v>
      </c>
      <c r="BC62" s="39" t="s">
        <v>22</v>
      </c>
      <c r="BD62" s="39"/>
      <c r="BE62" s="39" t="s">
        <v>22</v>
      </c>
      <c r="BF62" s="39"/>
      <c r="BG62" s="39"/>
      <c r="BH62" s="39"/>
      <c r="BI62" s="39"/>
      <c r="BJ62" s="39"/>
      <c r="BK62" s="39"/>
      <c r="BL62" s="39"/>
      <c r="BM62" s="39" t="s">
        <v>184</v>
      </c>
      <c r="BN62" s="46" t="s">
        <v>376</v>
      </c>
      <c r="BO62" s="46" t="s">
        <v>377</v>
      </c>
      <c r="BP62" s="46" t="s">
        <v>378</v>
      </c>
      <c r="BQ62" s="46"/>
      <c r="BR62" s="44" t="s">
        <v>152</v>
      </c>
      <c r="BS62" s="45"/>
    </row>
    <row r="63" spans="1:71" ht="60" customHeight="1">
      <c r="A63" s="39">
        <v>57</v>
      </c>
      <c r="B63" s="19" t="s">
        <v>163</v>
      </c>
      <c r="C63" s="39">
        <v>2014</v>
      </c>
      <c r="D63" s="39" t="s">
        <v>555</v>
      </c>
      <c r="E63" s="40" t="s">
        <v>606</v>
      </c>
      <c r="F63" s="39" t="s">
        <v>164</v>
      </c>
      <c r="G63" s="39"/>
      <c r="H63" s="39" t="s">
        <v>22</v>
      </c>
      <c r="I63" s="39"/>
      <c r="J63" s="39" t="s">
        <v>22</v>
      </c>
      <c r="K63" s="39"/>
      <c r="L63" s="39"/>
      <c r="M63" s="39" t="s">
        <v>22</v>
      </c>
      <c r="N63" s="39"/>
      <c r="O63" s="39" t="s">
        <v>22</v>
      </c>
      <c r="P63" s="39"/>
      <c r="Q63" s="39"/>
      <c r="R63" s="39"/>
      <c r="S63" s="39"/>
      <c r="T63" s="39"/>
      <c r="U63" s="39"/>
      <c r="V63" s="39"/>
      <c r="W63" s="39"/>
      <c r="X63" s="39" t="s">
        <v>22</v>
      </c>
      <c r="Y63" s="39" t="s">
        <v>22</v>
      </c>
      <c r="Z63" s="39"/>
      <c r="AA63" s="39"/>
      <c r="AB63" s="39"/>
      <c r="AC63" s="39"/>
      <c r="AD63" s="39"/>
      <c r="AE63" s="39"/>
      <c r="AF63" s="39" t="s">
        <v>22</v>
      </c>
      <c r="AG63" s="39"/>
      <c r="AH63" s="39"/>
      <c r="AI63" s="39" t="s">
        <v>22</v>
      </c>
      <c r="AJ63" s="39"/>
      <c r="AK63" s="39" t="s">
        <v>22</v>
      </c>
      <c r="AL63" s="39"/>
      <c r="AM63" s="39"/>
      <c r="AN63" s="39"/>
      <c r="AO63" s="39"/>
      <c r="AP63" s="39" t="s">
        <v>22</v>
      </c>
      <c r="AQ63" s="39" t="s">
        <v>22</v>
      </c>
      <c r="AR63" s="39" t="s">
        <v>22</v>
      </c>
      <c r="AS63" s="39"/>
      <c r="AT63" s="39"/>
      <c r="AU63" s="39"/>
      <c r="AV63" s="39"/>
      <c r="AW63" s="39"/>
      <c r="AX63" s="39"/>
      <c r="AY63" s="39"/>
      <c r="AZ63" s="39"/>
      <c r="BA63" s="39" t="s">
        <v>22</v>
      </c>
      <c r="BB63" s="39"/>
      <c r="BC63" s="39"/>
      <c r="BD63" s="39"/>
      <c r="BE63" s="39" t="s">
        <v>22</v>
      </c>
      <c r="BF63" s="39"/>
      <c r="BG63" s="39"/>
      <c r="BH63" s="39"/>
      <c r="BI63" s="39"/>
      <c r="BJ63" s="39"/>
      <c r="BK63" s="39"/>
      <c r="BL63" s="39"/>
      <c r="BM63" s="39" t="s">
        <v>183</v>
      </c>
      <c r="BN63" s="46" t="s">
        <v>379</v>
      </c>
      <c r="BO63" s="46" t="s">
        <v>380</v>
      </c>
      <c r="BP63" s="46" t="s">
        <v>381</v>
      </c>
      <c r="BQ63" s="46"/>
      <c r="BR63" s="44" t="s">
        <v>237</v>
      </c>
      <c r="BS63" s="45"/>
    </row>
    <row r="64" spans="1:71" ht="216">
      <c r="A64" s="39">
        <v>58</v>
      </c>
      <c r="B64" s="19" t="s">
        <v>126</v>
      </c>
      <c r="C64" s="39">
        <v>2014</v>
      </c>
      <c r="D64" s="39" t="s">
        <v>557</v>
      </c>
      <c r="E64" s="39" t="s">
        <v>607</v>
      </c>
      <c r="F64" s="39" t="s">
        <v>126</v>
      </c>
      <c r="G64" s="39"/>
      <c r="H64" s="39" t="s">
        <v>22</v>
      </c>
      <c r="I64" s="39"/>
      <c r="J64" s="39" t="s">
        <v>22</v>
      </c>
      <c r="K64" s="39"/>
      <c r="L64" s="39"/>
      <c r="M64" s="39" t="s">
        <v>22</v>
      </c>
      <c r="N64" s="39"/>
      <c r="O64" s="39"/>
      <c r="P64" s="39" t="s">
        <v>22</v>
      </c>
      <c r="Q64" s="39"/>
      <c r="R64" s="39"/>
      <c r="S64" s="39"/>
      <c r="T64" s="39"/>
      <c r="U64" s="39"/>
      <c r="V64" s="39"/>
      <c r="W64" s="39"/>
      <c r="X64" s="39" t="s">
        <v>22</v>
      </c>
      <c r="Y64" s="39"/>
      <c r="Z64" s="39" t="s">
        <v>22</v>
      </c>
      <c r="AA64" s="39"/>
      <c r="AB64" s="39"/>
      <c r="AC64" s="39"/>
      <c r="AD64" s="39"/>
      <c r="AE64" s="39" t="s">
        <v>22</v>
      </c>
      <c r="AF64" s="39"/>
      <c r="AG64" s="39"/>
      <c r="AH64" s="39" t="s">
        <v>22</v>
      </c>
      <c r="AI64" s="39"/>
      <c r="AJ64" s="39"/>
      <c r="AK64" s="39"/>
      <c r="AL64" s="39" t="s">
        <v>22</v>
      </c>
      <c r="AM64" s="39" t="s">
        <v>22</v>
      </c>
      <c r="AN64" s="39" t="s">
        <v>22</v>
      </c>
      <c r="AO64" s="39"/>
      <c r="AP64" s="39"/>
      <c r="AQ64" s="39"/>
      <c r="AR64" s="39"/>
      <c r="AS64" s="39"/>
      <c r="AT64" s="39" t="s">
        <v>22</v>
      </c>
      <c r="AU64" s="39" t="s">
        <v>22</v>
      </c>
      <c r="AV64" s="39" t="s">
        <v>22</v>
      </c>
      <c r="AW64" s="39"/>
      <c r="AX64" s="39"/>
      <c r="AY64" s="39" t="s">
        <v>22</v>
      </c>
      <c r="AZ64" s="39"/>
      <c r="BA64" s="39"/>
      <c r="BB64" s="39"/>
      <c r="BC64" s="39"/>
      <c r="BD64" s="39" t="s">
        <v>22</v>
      </c>
      <c r="BE64" s="39" t="s">
        <v>22</v>
      </c>
      <c r="BF64" s="39"/>
      <c r="BG64" s="39"/>
      <c r="BH64" s="39"/>
      <c r="BI64" s="39"/>
      <c r="BJ64" s="39"/>
      <c r="BK64" s="39"/>
      <c r="BL64" s="39"/>
      <c r="BM64" s="39" t="s">
        <v>184</v>
      </c>
      <c r="BN64" s="46" t="s">
        <v>382</v>
      </c>
      <c r="BO64" s="46" t="s">
        <v>383</v>
      </c>
      <c r="BP64" s="46" t="s">
        <v>456</v>
      </c>
      <c r="BQ64" s="46"/>
      <c r="BR64" s="44" t="s">
        <v>238</v>
      </c>
      <c r="BS64" s="45"/>
    </row>
    <row r="65" spans="1:75" ht="119.25" customHeight="1">
      <c r="A65" s="39">
        <v>59</v>
      </c>
      <c r="B65" s="19" t="s">
        <v>127</v>
      </c>
      <c r="C65" s="39">
        <v>2014</v>
      </c>
      <c r="D65" s="39" t="s">
        <v>557</v>
      </c>
      <c r="E65" s="40" t="s">
        <v>608</v>
      </c>
      <c r="F65" s="39" t="s">
        <v>127</v>
      </c>
      <c r="G65" s="39"/>
      <c r="H65" s="39" t="s">
        <v>22</v>
      </c>
      <c r="I65" s="39"/>
      <c r="J65" s="39" t="s">
        <v>22</v>
      </c>
      <c r="K65" s="39"/>
      <c r="L65" s="39"/>
      <c r="M65" s="39" t="s">
        <v>22</v>
      </c>
      <c r="N65" s="39"/>
      <c r="O65" s="39"/>
      <c r="P65" s="39" t="s">
        <v>22</v>
      </c>
      <c r="Q65" s="39"/>
      <c r="R65" s="39"/>
      <c r="S65" s="39"/>
      <c r="T65" s="39"/>
      <c r="U65" s="39"/>
      <c r="V65" s="39"/>
      <c r="W65" s="39"/>
      <c r="X65" s="39" t="s">
        <v>22</v>
      </c>
      <c r="Y65" s="39"/>
      <c r="Z65" s="39" t="s">
        <v>22</v>
      </c>
      <c r="AA65" s="39"/>
      <c r="AB65" s="39"/>
      <c r="AC65" s="39"/>
      <c r="AD65" s="39"/>
      <c r="AE65" s="39" t="s">
        <v>22</v>
      </c>
      <c r="AF65" s="39"/>
      <c r="AG65" s="39"/>
      <c r="AH65" s="39" t="s">
        <v>22</v>
      </c>
      <c r="AI65" s="39"/>
      <c r="AJ65" s="39"/>
      <c r="AK65" s="39"/>
      <c r="AL65" s="39" t="s">
        <v>22</v>
      </c>
      <c r="AM65" s="39" t="s">
        <v>22</v>
      </c>
      <c r="AN65" s="39" t="s">
        <v>22</v>
      </c>
      <c r="AO65" s="39"/>
      <c r="AP65" s="39"/>
      <c r="AQ65" s="39"/>
      <c r="AR65" s="39"/>
      <c r="AS65" s="39"/>
      <c r="AT65" s="39" t="s">
        <v>22</v>
      </c>
      <c r="AU65" s="39"/>
      <c r="AV65" s="39" t="s">
        <v>22</v>
      </c>
      <c r="AW65" s="39"/>
      <c r="AX65" s="39"/>
      <c r="AY65" s="39"/>
      <c r="AZ65" s="39"/>
      <c r="BA65" s="39"/>
      <c r="BB65" s="39"/>
      <c r="BC65" s="39"/>
      <c r="BD65" s="39" t="s">
        <v>22</v>
      </c>
      <c r="BE65" s="39" t="s">
        <v>22</v>
      </c>
      <c r="BF65" s="39"/>
      <c r="BG65" s="39"/>
      <c r="BH65" s="39"/>
      <c r="BI65" s="39"/>
      <c r="BJ65" s="39"/>
      <c r="BK65" s="39"/>
      <c r="BL65" s="39"/>
      <c r="BM65" s="39" t="s">
        <v>184</v>
      </c>
      <c r="BN65" s="46" t="s">
        <v>382</v>
      </c>
      <c r="BO65" s="46" t="s">
        <v>384</v>
      </c>
      <c r="BP65" s="46" t="s">
        <v>457</v>
      </c>
      <c r="BQ65" s="46"/>
      <c r="BR65" s="44" t="s">
        <v>127</v>
      </c>
      <c r="BS65" s="45"/>
    </row>
    <row r="66" spans="1:75" ht="70.95" customHeight="1">
      <c r="A66" s="39">
        <v>60</v>
      </c>
      <c r="B66" s="19" t="s">
        <v>158</v>
      </c>
      <c r="C66" s="39">
        <v>2014</v>
      </c>
      <c r="D66" s="39" t="s">
        <v>556</v>
      </c>
      <c r="E66" s="40" t="s">
        <v>588</v>
      </c>
      <c r="F66" s="39" t="s">
        <v>53</v>
      </c>
      <c r="G66" s="39" t="s">
        <v>22</v>
      </c>
      <c r="H66" s="39" t="s">
        <v>22</v>
      </c>
      <c r="I66" s="39"/>
      <c r="J66" s="39" t="s">
        <v>22</v>
      </c>
      <c r="K66" s="39"/>
      <c r="L66" s="39"/>
      <c r="M66" s="39"/>
      <c r="N66" s="39" t="s">
        <v>22</v>
      </c>
      <c r="O66" s="39" t="s">
        <v>22</v>
      </c>
      <c r="P66" s="39" t="s">
        <v>22</v>
      </c>
      <c r="Q66" s="39" t="s">
        <v>22</v>
      </c>
      <c r="R66" s="39"/>
      <c r="S66" s="39"/>
      <c r="T66" s="39"/>
      <c r="U66" s="39"/>
      <c r="V66" s="39"/>
      <c r="W66" s="39"/>
      <c r="X66" s="39"/>
      <c r="Y66" s="39" t="s">
        <v>22</v>
      </c>
      <c r="Z66" s="39"/>
      <c r="AA66" s="39"/>
      <c r="AB66" s="39"/>
      <c r="AC66" s="39"/>
      <c r="AD66" s="39"/>
      <c r="AE66" s="39" t="s">
        <v>22</v>
      </c>
      <c r="AF66" s="39"/>
      <c r="AG66" s="39"/>
      <c r="AH66" s="39" t="s">
        <v>22</v>
      </c>
      <c r="AI66" s="39" t="s">
        <v>22</v>
      </c>
      <c r="AJ66" s="39"/>
      <c r="AK66" s="39" t="s">
        <v>22</v>
      </c>
      <c r="AL66" s="39"/>
      <c r="AM66" s="39"/>
      <c r="AN66" s="39"/>
      <c r="AO66" s="39"/>
      <c r="AP66" s="39" t="s">
        <v>22</v>
      </c>
      <c r="AQ66" s="39" t="s">
        <v>22</v>
      </c>
      <c r="AR66" s="39"/>
      <c r="AS66" s="39"/>
      <c r="AT66" s="39"/>
      <c r="AU66" s="39"/>
      <c r="AV66" s="39"/>
      <c r="AW66" s="39"/>
      <c r="AX66" s="39"/>
      <c r="AY66" s="39"/>
      <c r="AZ66" s="39" t="s">
        <v>22</v>
      </c>
      <c r="BA66" s="39"/>
      <c r="BB66" s="39" t="s">
        <v>22</v>
      </c>
      <c r="BC66" s="39" t="s">
        <v>22</v>
      </c>
      <c r="BD66" s="39"/>
      <c r="BE66" s="39" t="s">
        <v>22</v>
      </c>
      <c r="BF66" s="39"/>
      <c r="BG66" s="39"/>
      <c r="BH66" s="39"/>
      <c r="BI66" s="39"/>
      <c r="BJ66" s="39"/>
      <c r="BK66" s="39"/>
      <c r="BL66" s="39"/>
      <c r="BM66" s="39" t="s">
        <v>183</v>
      </c>
      <c r="BN66" s="46" t="s">
        <v>386</v>
      </c>
      <c r="BO66" s="46" t="s">
        <v>385</v>
      </c>
      <c r="BP66" s="43"/>
      <c r="BQ66" s="46"/>
      <c r="BR66" s="44" t="s">
        <v>239</v>
      </c>
      <c r="BS66" s="45"/>
    </row>
    <row r="67" spans="1:75" ht="43.95" customHeight="1">
      <c r="A67" s="39">
        <v>61</v>
      </c>
      <c r="B67" s="19" t="s">
        <v>71</v>
      </c>
      <c r="C67" s="39">
        <v>2014</v>
      </c>
      <c r="D67" s="39" t="s">
        <v>556</v>
      </c>
      <c r="E67" s="40" t="s">
        <v>588</v>
      </c>
      <c r="F67" s="39" t="s">
        <v>53</v>
      </c>
      <c r="G67" s="39" t="s">
        <v>22</v>
      </c>
      <c r="H67" s="39" t="s">
        <v>22</v>
      </c>
      <c r="I67" s="39"/>
      <c r="J67" s="39" t="s">
        <v>22</v>
      </c>
      <c r="K67" s="39"/>
      <c r="L67" s="39"/>
      <c r="M67" s="39"/>
      <c r="N67" s="39" t="s">
        <v>22</v>
      </c>
      <c r="O67" s="39" t="s">
        <v>22</v>
      </c>
      <c r="P67" s="39" t="s">
        <v>22</v>
      </c>
      <c r="Q67" s="39" t="s">
        <v>22</v>
      </c>
      <c r="R67" s="39"/>
      <c r="S67" s="39"/>
      <c r="T67" s="39"/>
      <c r="U67" s="39"/>
      <c r="V67" s="39"/>
      <c r="W67" s="39"/>
      <c r="X67" s="39"/>
      <c r="Y67" s="39" t="s">
        <v>22</v>
      </c>
      <c r="Z67" s="39"/>
      <c r="AA67" s="39"/>
      <c r="AB67" s="39"/>
      <c r="AC67" s="39"/>
      <c r="AD67" s="39"/>
      <c r="AE67" s="39" t="s">
        <v>22</v>
      </c>
      <c r="AF67" s="39"/>
      <c r="AG67" s="39"/>
      <c r="AH67" s="39" t="s">
        <v>22</v>
      </c>
      <c r="AI67" s="39" t="s">
        <v>22</v>
      </c>
      <c r="AJ67" s="39"/>
      <c r="AK67" s="39" t="s">
        <v>22</v>
      </c>
      <c r="AL67" s="39"/>
      <c r="AM67" s="39"/>
      <c r="AN67" s="39"/>
      <c r="AO67" s="39"/>
      <c r="AP67" s="39" t="s">
        <v>22</v>
      </c>
      <c r="AQ67" s="39" t="s">
        <v>22</v>
      </c>
      <c r="AR67" s="39"/>
      <c r="AS67" s="39"/>
      <c r="AT67" s="39"/>
      <c r="AU67" s="39"/>
      <c r="AV67" s="39"/>
      <c r="AW67" s="39"/>
      <c r="AX67" s="39" t="s">
        <v>22</v>
      </c>
      <c r="AY67" s="39"/>
      <c r="AZ67" s="39"/>
      <c r="BA67" s="39"/>
      <c r="BB67" s="39" t="s">
        <v>22</v>
      </c>
      <c r="BC67" s="39" t="s">
        <v>22</v>
      </c>
      <c r="BD67" s="39"/>
      <c r="BE67" s="39" t="s">
        <v>22</v>
      </c>
      <c r="BF67" s="39"/>
      <c r="BG67" s="39"/>
      <c r="BH67" s="39"/>
      <c r="BI67" s="39"/>
      <c r="BJ67" s="39"/>
      <c r="BK67" s="39"/>
      <c r="BL67" s="39"/>
      <c r="BM67" s="39" t="s">
        <v>183</v>
      </c>
      <c r="BN67" s="46" t="s">
        <v>387</v>
      </c>
      <c r="BO67" s="46" t="s">
        <v>385</v>
      </c>
      <c r="BP67" s="43"/>
      <c r="BQ67" s="46"/>
      <c r="BR67" s="44" t="s">
        <v>240</v>
      </c>
      <c r="BS67" s="45"/>
    </row>
    <row r="68" spans="1:75" ht="55.05" customHeight="1">
      <c r="A68" s="39">
        <v>62</v>
      </c>
      <c r="B68" s="19" t="s">
        <v>122</v>
      </c>
      <c r="C68" s="39">
        <v>2014</v>
      </c>
      <c r="D68" s="39" t="s">
        <v>556</v>
      </c>
      <c r="E68" s="40" t="s">
        <v>588</v>
      </c>
      <c r="F68" s="39" t="s">
        <v>53</v>
      </c>
      <c r="G68" s="39" t="s">
        <v>22</v>
      </c>
      <c r="H68" s="39" t="s">
        <v>22</v>
      </c>
      <c r="I68" s="39"/>
      <c r="J68" s="39" t="s">
        <v>22</v>
      </c>
      <c r="K68" s="39"/>
      <c r="L68" s="39"/>
      <c r="M68" s="39"/>
      <c r="N68" s="39" t="s">
        <v>22</v>
      </c>
      <c r="O68" s="39" t="s">
        <v>22</v>
      </c>
      <c r="P68" s="39" t="s">
        <v>22</v>
      </c>
      <c r="Q68" s="39" t="s">
        <v>22</v>
      </c>
      <c r="R68" s="39"/>
      <c r="S68" s="39"/>
      <c r="T68" s="39"/>
      <c r="U68" s="39"/>
      <c r="V68" s="39"/>
      <c r="W68" s="39"/>
      <c r="X68" s="39"/>
      <c r="Y68" s="39" t="s">
        <v>22</v>
      </c>
      <c r="Z68" s="39"/>
      <c r="AA68" s="39"/>
      <c r="AB68" s="39"/>
      <c r="AC68" s="39"/>
      <c r="AD68" s="39"/>
      <c r="AE68" s="39" t="s">
        <v>22</v>
      </c>
      <c r="AF68" s="39"/>
      <c r="AG68" s="39" t="s">
        <v>22</v>
      </c>
      <c r="AH68" s="39"/>
      <c r="AI68" s="39" t="s">
        <v>22</v>
      </c>
      <c r="AJ68" s="39"/>
      <c r="AK68" s="39" t="s">
        <v>22</v>
      </c>
      <c r="AL68" s="39"/>
      <c r="AM68" s="39"/>
      <c r="AN68" s="39"/>
      <c r="AO68" s="39"/>
      <c r="AP68" s="39" t="s">
        <v>22</v>
      </c>
      <c r="AQ68" s="39" t="s">
        <v>22</v>
      </c>
      <c r="AR68" s="39" t="s">
        <v>22</v>
      </c>
      <c r="AS68" s="39"/>
      <c r="AT68" s="39"/>
      <c r="AU68" s="39"/>
      <c r="AV68" s="39"/>
      <c r="AW68" s="39"/>
      <c r="AX68" s="39"/>
      <c r="AY68" s="39"/>
      <c r="AZ68" s="39" t="s">
        <v>22</v>
      </c>
      <c r="BA68" s="39"/>
      <c r="BB68" s="39" t="s">
        <v>22</v>
      </c>
      <c r="BC68" s="39" t="s">
        <v>22</v>
      </c>
      <c r="BD68" s="39"/>
      <c r="BE68" s="39" t="s">
        <v>22</v>
      </c>
      <c r="BF68" s="39"/>
      <c r="BG68" s="39"/>
      <c r="BH68" s="39"/>
      <c r="BI68" s="39"/>
      <c r="BJ68" s="39"/>
      <c r="BK68" s="39"/>
      <c r="BL68" s="39"/>
      <c r="BM68" s="39" t="s">
        <v>183</v>
      </c>
      <c r="BN68" s="46" t="s">
        <v>388</v>
      </c>
      <c r="BO68" s="46" t="s">
        <v>390</v>
      </c>
      <c r="BP68" s="43"/>
      <c r="BQ68" s="46"/>
      <c r="BR68" s="44" t="s">
        <v>241</v>
      </c>
      <c r="BS68" s="45"/>
    </row>
    <row r="69" spans="1:75" ht="58.05" customHeight="1">
      <c r="A69" s="39">
        <v>63</v>
      </c>
      <c r="B69" s="19" t="s">
        <v>52</v>
      </c>
      <c r="C69" s="39">
        <v>2014</v>
      </c>
      <c r="D69" s="39" t="s">
        <v>556</v>
      </c>
      <c r="E69" s="40" t="s">
        <v>588</v>
      </c>
      <c r="F69" s="39" t="s">
        <v>53</v>
      </c>
      <c r="G69" s="39" t="s">
        <v>22</v>
      </c>
      <c r="H69" s="39" t="s">
        <v>22</v>
      </c>
      <c r="I69" s="39"/>
      <c r="J69" s="39" t="s">
        <v>22</v>
      </c>
      <c r="K69" s="39"/>
      <c r="L69" s="39"/>
      <c r="M69" s="39"/>
      <c r="N69" s="39" t="s">
        <v>22</v>
      </c>
      <c r="O69" s="39" t="s">
        <v>22</v>
      </c>
      <c r="P69" s="39" t="s">
        <v>22</v>
      </c>
      <c r="Q69" s="39" t="s">
        <v>22</v>
      </c>
      <c r="R69" s="39"/>
      <c r="S69" s="39"/>
      <c r="T69" s="39"/>
      <c r="U69" s="39"/>
      <c r="V69" s="39"/>
      <c r="W69" s="39"/>
      <c r="X69" s="39"/>
      <c r="Y69" s="39" t="s">
        <v>22</v>
      </c>
      <c r="Z69" s="39"/>
      <c r="AA69" s="39"/>
      <c r="AB69" s="39"/>
      <c r="AC69" s="39"/>
      <c r="AD69" s="39"/>
      <c r="AE69" s="39" t="s">
        <v>22</v>
      </c>
      <c r="AF69" s="39"/>
      <c r="AG69" s="39" t="s">
        <v>22</v>
      </c>
      <c r="AH69" s="39"/>
      <c r="AI69" s="39" t="s">
        <v>22</v>
      </c>
      <c r="AJ69" s="39"/>
      <c r="AK69" s="39" t="s">
        <v>22</v>
      </c>
      <c r="AL69" s="39"/>
      <c r="AM69" s="39"/>
      <c r="AN69" s="39"/>
      <c r="AO69" s="39"/>
      <c r="AP69" s="39" t="s">
        <v>22</v>
      </c>
      <c r="AQ69" s="39" t="s">
        <v>22</v>
      </c>
      <c r="AR69" s="39" t="s">
        <v>22</v>
      </c>
      <c r="AS69" s="39"/>
      <c r="AT69" s="39"/>
      <c r="AU69" s="39"/>
      <c r="AV69" s="39"/>
      <c r="AW69" s="39"/>
      <c r="AX69" s="39" t="s">
        <v>22</v>
      </c>
      <c r="AY69" s="39"/>
      <c r="AZ69" s="39"/>
      <c r="BA69" s="39"/>
      <c r="BB69" s="39" t="s">
        <v>22</v>
      </c>
      <c r="BC69" s="39" t="s">
        <v>22</v>
      </c>
      <c r="BD69" s="39"/>
      <c r="BE69" s="39" t="s">
        <v>22</v>
      </c>
      <c r="BF69" s="39"/>
      <c r="BG69" s="39"/>
      <c r="BH69" s="39"/>
      <c r="BI69" s="39"/>
      <c r="BJ69" s="39"/>
      <c r="BK69" s="39"/>
      <c r="BL69" s="39"/>
      <c r="BM69" s="39" t="s">
        <v>183</v>
      </c>
      <c r="BN69" s="46" t="s">
        <v>389</v>
      </c>
      <c r="BO69" s="46" t="s">
        <v>390</v>
      </c>
      <c r="BP69" s="43"/>
      <c r="BQ69" s="46"/>
      <c r="BR69" s="44" t="s">
        <v>242</v>
      </c>
      <c r="BS69" s="45"/>
    </row>
    <row r="70" spans="1:75" ht="135.75" customHeight="1">
      <c r="A70" s="39">
        <v>64</v>
      </c>
      <c r="B70" s="19" t="s">
        <v>155</v>
      </c>
      <c r="C70" s="39">
        <v>2014</v>
      </c>
      <c r="D70" s="39" t="s">
        <v>556</v>
      </c>
      <c r="E70" s="39" t="s">
        <v>609</v>
      </c>
      <c r="F70" s="39" t="s">
        <v>156</v>
      </c>
      <c r="G70" s="39"/>
      <c r="H70" s="39"/>
      <c r="I70" s="39" t="s">
        <v>22</v>
      </c>
      <c r="J70" s="39"/>
      <c r="K70" s="39" t="s">
        <v>22</v>
      </c>
      <c r="L70" s="39"/>
      <c r="M70" s="39" t="s">
        <v>22</v>
      </c>
      <c r="N70" s="39"/>
      <c r="O70" s="39" t="s">
        <v>22</v>
      </c>
      <c r="P70" s="39"/>
      <c r="Q70" s="39"/>
      <c r="R70" s="39"/>
      <c r="S70" s="39"/>
      <c r="T70" s="39"/>
      <c r="U70" s="39"/>
      <c r="V70" s="39"/>
      <c r="W70" s="39"/>
      <c r="X70" s="39" t="s">
        <v>22</v>
      </c>
      <c r="Y70" s="39" t="s">
        <v>22</v>
      </c>
      <c r="Z70" s="39"/>
      <c r="AA70" s="39" t="s">
        <v>22</v>
      </c>
      <c r="AB70" s="39" t="s">
        <v>22</v>
      </c>
      <c r="AC70" s="39"/>
      <c r="AD70" s="39"/>
      <c r="AE70" s="39" t="s">
        <v>22</v>
      </c>
      <c r="AF70" s="39"/>
      <c r="AG70" s="39" t="s">
        <v>22</v>
      </c>
      <c r="AH70" s="39" t="s">
        <v>22</v>
      </c>
      <c r="AI70" s="39" t="s">
        <v>22</v>
      </c>
      <c r="AJ70" s="39"/>
      <c r="AK70" s="39" t="s">
        <v>22</v>
      </c>
      <c r="AL70" s="39"/>
      <c r="AM70" s="39"/>
      <c r="AN70" s="39" t="s">
        <v>22</v>
      </c>
      <c r="AO70" s="39"/>
      <c r="AP70" s="39" t="s">
        <v>22</v>
      </c>
      <c r="AQ70" s="39" t="s">
        <v>22</v>
      </c>
      <c r="AR70" s="39" t="s">
        <v>22</v>
      </c>
      <c r="AS70" s="39"/>
      <c r="AT70" s="39"/>
      <c r="AU70" s="39"/>
      <c r="AV70" s="39"/>
      <c r="AW70" s="39"/>
      <c r="AX70" s="39"/>
      <c r="AY70" s="39"/>
      <c r="AZ70" s="39"/>
      <c r="BA70" s="39"/>
      <c r="BB70" s="39"/>
      <c r="BC70" s="39"/>
      <c r="BD70" s="39" t="s">
        <v>22</v>
      </c>
      <c r="BE70" s="39" t="s">
        <v>22</v>
      </c>
      <c r="BF70" s="39" t="s">
        <v>22</v>
      </c>
      <c r="BG70" s="39" t="s">
        <v>22</v>
      </c>
      <c r="BH70" s="39"/>
      <c r="BI70" s="39" t="s">
        <v>22</v>
      </c>
      <c r="BJ70" s="39" t="s">
        <v>22</v>
      </c>
      <c r="BK70" s="39" t="s">
        <v>22</v>
      </c>
      <c r="BL70" s="39" t="s">
        <v>22</v>
      </c>
      <c r="BM70" s="39" t="s">
        <v>184</v>
      </c>
      <c r="BN70" s="46" t="s">
        <v>391</v>
      </c>
      <c r="BO70" s="46" t="s">
        <v>392</v>
      </c>
      <c r="BP70" s="46" t="s">
        <v>393</v>
      </c>
      <c r="BQ70" s="46"/>
      <c r="BR70" s="44" t="s">
        <v>243</v>
      </c>
      <c r="BS70" s="45"/>
    </row>
    <row r="71" spans="1:75" s="61" customFormat="1" ht="60" customHeight="1">
      <c r="A71" s="39">
        <v>65</v>
      </c>
      <c r="B71" s="19" t="s">
        <v>410</v>
      </c>
      <c r="C71" s="40">
        <v>2010</v>
      </c>
      <c r="D71" s="40" t="s">
        <v>576</v>
      </c>
      <c r="E71" s="39" t="s">
        <v>610</v>
      </c>
      <c r="F71" s="39" t="s">
        <v>411</v>
      </c>
      <c r="G71" s="40"/>
      <c r="H71" s="39" t="s">
        <v>22</v>
      </c>
      <c r="I71" s="40"/>
      <c r="J71" s="39" t="s">
        <v>22</v>
      </c>
      <c r="K71" s="40"/>
      <c r="L71" s="40"/>
      <c r="M71" s="40" t="s">
        <v>22</v>
      </c>
      <c r="N71" s="40"/>
      <c r="O71" s="39" t="s">
        <v>22</v>
      </c>
      <c r="P71" s="39" t="s">
        <v>22</v>
      </c>
      <c r="Q71" s="39"/>
      <c r="R71" s="39"/>
      <c r="S71" s="39"/>
      <c r="T71" s="39"/>
      <c r="U71" s="39" t="s">
        <v>22</v>
      </c>
      <c r="V71" s="39"/>
      <c r="W71" s="39"/>
      <c r="X71" s="39" t="s">
        <v>22</v>
      </c>
      <c r="Y71" s="39" t="s">
        <v>22</v>
      </c>
      <c r="Z71" s="39"/>
      <c r="AA71" s="39" t="s">
        <v>22</v>
      </c>
      <c r="AB71" s="40"/>
      <c r="AC71" s="39"/>
      <c r="AD71" s="39" t="s">
        <v>22</v>
      </c>
      <c r="AE71" s="40"/>
      <c r="AF71" s="40"/>
      <c r="AG71" s="39" t="s">
        <v>22</v>
      </c>
      <c r="AH71" s="40"/>
      <c r="AI71" s="40"/>
      <c r="AJ71" s="40"/>
      <c r="AK71" s="40"/>
      <c r="AL71" s="40"/>
      <c r="AM71" s="40"/>
      <c r="AN71" s="40"/>
      <c r="AO71" s="40"/>
      <c r="AP71" s="40"/>
      <c r="AQ71" s="40" t="s">
        <v>22</v>
      </c>
      <c r="AR71" s="39"/>
      <c r="AS71" s="39"/>
      <c r="AT71" s="40"/>
      <c r="AU71" s="40"/>
      <c r="AV71" s="40"/>
      <c r="AW71" s="40"/>
      <c r="AX71" s="40" t="s">
        <v>22</v>
      </c>
      <c r="AY71" s="40"/>
      <c r="AZ71" s="40"/>
      <c r="BA71" s="40"/>
      <c r="BB71" s="39" t="s">
        <v>22</v>
      </c>
      <c r="BC71" s="40"/>
      <c r="BD71" s="40"/>
      <c r="BE71" s="39" t="s">
        <v>22</v>
      </c>
      <c r="BF71" s="39" t="s">
        <v>22</v>
      </c>
      <c r="BG71" s="39" t="s">
        <v>22</v>
      </c>
      <c r="BH71" s="40"/>
      <c r="BI71" s="40"/>
      <c r="BJ71" s="39" t="s">
        <v>22</v>
      </c>
      <c r="BK71" s="40"/>
      <c r="BL71" s="40"/>
      <c r="BM71" s="39" t="s">
        <v>183</v>
      </c>
      <c r="BN71" s="39" t="s">
        <v>412</v>
      </c>
      <c r="BO71" s="39" t="s">
        <v>413</v>
      </c>
      <c r="BP71" s="39" t="s">
        <v>414</v>
      </c>
      <c r="BQ71" s="50" t="s">
        <v>419</v>
      </c>
      <c r="BR71" s="40"/>
      <c r="BS71" s="31"/>
      <c r="BT71" s="60"/>
      <c r="BU71" s="60"/>
      <c r="BV71" s="60"/>
      <c r="BW71" s="60"/>
    </row>
    <row r="72" spans="1:75" ht="60" customHeight="1">
      <c r="A72" s="39">
        <v>66</v>
      </c>
      <c r="B72" s="19" t="s">
        <v>415</v>
      </c>
      <c r="C72" s="40">
        <v>2013</v>
      </c>
      <c r="D72" s="39" t="s">
        <v>556</v>
      </c>
      <c r="E72" s="40" t="s">
        <v>611</v>
      </c>
      <c r="F72" s="40" t="s">
        <v>416</v>
      </c>
      <c r="G72" s="40"/>
      <c r="H72" s="39" t="s">
        <v>22</v>
      </c>
      <c r="I72" s="40"/>
      <c r="J72" s="40"/>
      <c r="K72" s="39" t="s">
        <v>22</v>
      </c>
      <c r="L72" s="39"/>
      <c r="M72" s="39"/>
      <c r="N72" s="39" t="s">
        <v>22</v>
      </c>
      <c r="O72" s="39" t="s">
        <v>22</v>
      </c>
      <c r="P72" s="40"/>
      <c r="Q72" s="39" t="s">
        <v>22</v>
      </c>
      <c r="R72" s="39"/>
      <c r="S72" s="40" t="s">
        <v>22</v>
      </c>
      <c r="T72" s="40" t="s">
        <v>22</v>
      </c>
      <c r="U72" s="40" t="s">
        <v>22</v>
      </c>
      <c r="V72" s="40" t="s">
        <v>22</v>
      </c>
      <c r="W72" s="40" t="s">
        <v>22</v>
      </c>
      <c r="X72" s="39" t="s">
        <v>22</v>
      </c>
      <c r="Y72" s="39" t="s">
        <v>22</v>
      </c>
      <c r="Z72" s="40" t="s">
        <v>22</v>
      </c>
      <c r="AA72" s="39" t="s">
        <v>22</v>
      </c>
      <c r="AB72" s="39" t="s">
        <v>22</v>
      </c>
      <c r="AC72" s="39"/>
      <c r="AD72" s="40"/>
      <c r="AE72" s="39" t="s">
        <v>22</v>
      </c>
      <c r="AF72" s="39" t="s">
        <v>22</v>
      </c>
      <c r="AG72" s="39" t="s">
        <v>22</v>
      </c>
      <c r="AH72" s="39" t="s">
        <v>22</v>
      </c>
      <c r="AI72" s="40"/>
      <c r="AJ72" s="40" t="s">
        <v>22</v>
      </c>
      <c r="AK72" s="40"/>
      <c r="AL72" s="40"/>
      <c r="AM72" s="40"/>
      <c r="AN72" s="40"/>
      <c r="AO72" s="40"/>
      <c r="AP72" s="40"/>
      <c r="AQ72" s="40"/>
      <c r="AR72" s="40"/>
      <c r="AS72" s="40"/>
      <c r="AT72" s="39" t="s">
        <v>22</v>
      </c>
      <c r="AU72" s="40"/>
      <c r="AV72" s="40"/>
      <c r="AW72" s="40" t="s">
        <v>22</v>
      </c>
      <c r="AX72" s="40" t="s">
        <v>22</v>
      </c>
      <c r="AY72" s="40" t="s">
        <v>22</v>
      </c>
      <c r="AZ72" s="40" t="s">
        <v>22</v>
      </c>
      <c r="BA72" s="40"/>
      <c r="BB72" s="39" t="s">
        <v>22</v>
      </c>
      <c r="BC72" s="39" t="s">
        <v>22</v>
      </c>
      <c r="BD72" s="40"/>
      <c r="BE72" s="39" t="s">
        <v>22</v>
      </c>
      <c r="BF72" s="40"/>
      <c r="BG72" s="40"/>
      <c r="BH72" s="40"/>
      <c r="BI72" s="40"/>
      <c r="BJ72" s="39" t="s">
        <v>22</v>
      </c>
      <c r="BK72" s="40"/>
      <c r="BL72" s="40"/>
      <c r="BM72" s="39" t="s">
        <v>183</v>
      </c>
      <c r="BN72" s="39" t="s">
        <v>417</v>
      </c>
      <c r="BO72" s="39" t="s">
        <v>418</v>
      </c>
      <c r="BP72" s="40"/>
      <c r="BQ72" s="40"/>
      <c r="BR72" s="40"/>
      <c r="BS72" s="31"/>
    </row>
    <row r="73" spans="1:75" ht="99.75" customHeight="1">
      <c r="A73" s="39">
        <v>67</v>
      </c>
      <c r="B73" s="19" t="s">
        <v>461</v>
      </c>
      <c r="C73" s="40">
        <v>2014</v>
      </c>
      <c r="D73" s="39" t="s">
        <v>556</v>
      </c>
      <c r="E73" s="39" t="s">
        <v>612</v>
      </c>
      <c r="F73" s="40" t="s">
        <v>104</v>
      </c>
      <c r="G73" s="62" t="s">
        <v>22</v>
      </c>
      <c r="H73" s="39" t="s">
        <v>22</v>
      </c>
      <c r="I73" s="40"/>
      <c r="J73" s="40"/>
      <c r="K73" s="39" t="s">
        <v>22</v>
      </c>
      <c r="L73" s="39" t="s">
        <v>22</v>
      </c>
      <c r="M73" s="39"/>
      <c r="N73" s="39"/>
      <c r="O73" s="39" t="s">
        <v>22</v>
      </c>
      <c r="P73" s="40" t="s">
        <v>22</v>
      </c>
      <c r="Q73" s="39"/>
      <c r="R73" s="39"/>
      <c r="S73" s="40"/>
      <c r="T73" s="40"/>
      <c r="U73" s="40"/>
      <c r="V73" s="40"/>
      <c r="W73" s="40"/>
      <c r="X73" s="39" t="s">
        <v>22</v>
      </c>
      <c r="Y73" s="39" t="s">
        <v>22</v>
      </c>
      <c r="Z73" s="40"/>
      <c r="AA73" s="39" t="s">
        <v>22</v>
      </c>
      <c r="AB73" s="39" t="s">
        <v>22</v>
      </c>
      <c r="AC73" s="39"/>
      <c r="AD73" s="40"/>
      <c r="AE73" s="39" t="s">
        <v>22</v>
      </c>
      <c r="AF73" s="39" t="s">
        <v>22</v>
      </c>
      <c r="AG73" s="39" t="s">
        <v>22</v>
      </c>
      <c r="AH73" s="39" t="s">
        <v>22</v>
      </c>
      <c r="AI73" s="40"/>
      <c r="AJ73" s="40"/>
      <c r="AK73" s="40"/>
      <c r="AL73" s="40"/>
      <c r="AM73" s="40"/>
      <c r="AN73" s="40"/>
      <c r="AO73" s="40"/>
      <c r="AP73" s="40"/>
      <c r="AQ73" s="40" t="s">
        <v>22</v>
      </c>
      <c r="AR73" s="40" t="s">
        <v>22</v>
      </c>
      <c r="AS73" s="40"/>
      <c r="AT73" s="39" t="s">
        <v>22</v>
      </c>
      <c r="AU73" s="40"/>
      <c r="AV73" s="40" t="s">
        <v>22</v>
      </c>
      <c r="AW73" s="40"/>
      <c r="AX73" s="40"/>
      <c r="AY73" s="40"/>
      <c r="AZ73" s="40" t="s">
        <v>22</v>
      </c>
      <c r="BA73" s="40"/>
      <c r="BB73" s="39"/>
      <c r="BC73" s="39" t="s">
        <v>22</v>
      </c>
      <c r="BD73" s="40"/>
      <c r="BE73" s="39" t="s">
        <v>22</v>
      </c>
      <c r="BF73" s="40"/>
      <c r="BG73" s="40"/>
      <c r="BH73" s="40"/>
      <c r="BI73" s="40"/>
      <c r="BJ73" s="39"/>
      <c r="BK73" s="40"/>
      <c r="BL73" s="40"/>
      <c r="BM73" s="39" t="s">
        <v>183</v>
      </c>
      <c r="BN73" s="39" t="s">
        <v>464</v>
      </c>
      <c r="BO73" s="39" t="s">
        <v>465</v>
      </c>
      <c r="BP73" s="40"/>
      <c r="BQ73" s="40"/>
      <c r="BR73" s="40"/>
      <c r="BS73" s="31"/>
    </row>
    <row r="74" spans="1:75" ht="60" customHeight="1">
      <c r="A74" s="39">
        <v>68</v>
      </c>
      <c r="B74" s="19" t="s">
        <v>462</v>
      </c>
      <c r="C74" s="40">
        <v>2014</v>
      </c>
      <c r="D74" s="39" t="s">
        <v>556</v>
      </c>
      <c r="E74" s="39" t="s">
        <v>613</v>
      </c>
      <c r="F74" s="40" t="s">
        <v>104</v>
      </c>
      <c r="G74" s="62" t="s">
        <v>22</v>
      </c>
      <c r="H74" s="39" t="s">
        <v>22</v>
      </c>
      <c r="I74" s="40"/>
      <c r="J74" s="40"/>
      <c r="K74" s="39" t="s">
        <v>22</v>
      </c>
      <c r="L74" s="39" t="s">
        <v>22</v>
      </c>
      <c r="M74" s="39"/>
      <c r="N74" s="39"/>
      <c r="O74" s="39" t="s">
        <v>22</v>
      </c>
      <c r="P74" s="40" t="s">
        <v>22</v>
      </c>
      <c r="Q74" s="39"/>
      <c r="R74" s="39"/>
      <c r="S74" s="40"/>
      <c r="T74" s="40"/>
      <c r="U74" s="40"/>
      <c r="V74" s="40"/>
      <c r="W74" s="40"/>
      <c r="X74" s="39" t="s">
        <v>22</v>
      </c>
      <c r="Y74" s="39" t="s">
        <v>22</v>
      </c>
      <c r="Z74" s="40"/>
      <c r="AA74" s="39" t="s">
        <v>22</v>
      </c>
      <c r="AB74" s="39" t="s">
        <v>22</v>
      </c>
      <c r="AC74" s="39"/>
      <c r="AD74" s="40"/>
      <c r="AE74" s="39" t="s">
        <v>22</v>
      </c>
      <c r="AF74" s="39" t="s">
        <v>22</v>
      </c>
      <c r="AG74" s="39" t="s">
        <v>22</v>
      </c>
      <c r="AH74" s="39" t="s">
        <v>22</v>
      </c>
      <c r="AI74" s="40"/>
      <c r="AJ74" s="40"/>
      <c r="AK74" s="40"/>
      <c r="AL74" s="40"/>
      <c r="AM74" s="40" t="s">
        <v>22</v>
      </c>
      <c r="AN74" s="40"/>
      <c r="AO74" s="40"/>
      <c r="AP74" s="40"/>
      <c r="AQ74" s="40" t="s">
        <v>22</v>
      </c>
      <c r="AR74" s="40" t="s">
        <v>22</v>
      </c>
      <c r="AS74" s="40"/>
      <c r="AT74" s="39" t="s">
        <v>22</v>
      </c>
      <c r="AU74" s="40"/>
      <c r="AV74" s="40" t="s">
        <v>22</v>
      </c>
      <c r="AW74" s="40"/>
      <c r="AX74" s="40"/>
      <c r="AY74" s="40"/>
      <c r="AZ74" s="40" t="s">
        <v>22</v>
      </c>
      <c r="BA74" s="40"/>
      <c r="BB74" s="39"/>
      <c r="BC74" s="39" t="s">
        <v>22</v>
      </c>
      <c r="BD74" s="40"/>
      <c r="BE74" s="39" t="s">
        <v>22</v>
      </c>
      <c r="BF74" s="40"/>
      <c r="BG74" s="40"/>
      <c r="BH74" s="40"/>
      <c r="BI74" s="40"/>
      <c r="BJ74" s="39"/>
      <c r="BK74" s="40"/>
      <c r="BL74" s="40"/>
      <c r="BM74" s="39" t="s">
        <v>183</v>
      </c>
      <c r="BN74" s="39" t="s">
        <v>467</v>
      </c>
      <c r="BO74" s="39" t="s">
        <v>466</v>
      </c>
      <c r="BP74" s="40"/>
      <c r="BQ74" s="40"/>
      <c r="BR74" s="40"/>
      <c r="BS74" s="31"/>
    </row>
    <row r="75" spans="1:75" ht="60" customHeight="1">
      <c r="A75" s="39">
        <v>69</v>
      </c>
      <c r="B75" s="19" t="s">
        <v>463</v>
      </c>
      <c r="C75" s="40">
        <v>2014</v>
      </c>
      <c r="D75" s="39" t="s">
        <v>556</v>
      </c>
      <c r="E75" s="39" t="s">
        <v>614</v>
      </c>
      <c r="F75" s="40" t="s">
        <v>104</v>
      </c>
      <c r="G75" s="62" t="s">
        <v>22</v>
      </c>
      <c r="H75" s="39" t="s">
        <v>22</v>
      </c>
      <c r="I75" s="40"/>
      <c r="J75" s="40"/>
      <c r="K75" s="39"/>
      <c r="L75" s="39" t="s">
        <v>22</v>
      </c>
      <c r="M75" s="39"/>
      <c r="N75" s="39"/>
      <c r="O75" s="39"/>
      <c r="P75" s="40"/>
      <c r="Q75" s="39"/>
      <c r="R75" s="39"/>
      <c r="S75" s="40"/>
      <c r="T75" s="40"/>
      <c r="U75" s="40" t="s">
        <v>22</v>
      </c>
      <c r="V75" s="40" t="s">
        <v>22</v>
      </c>
      <c r="W75" s="40" t="s">
        <v>22</v>
      </c>
      <c r="X75" s="39" t="s">
        <v>22</v>
      </c>
      <c r="Y75" s="39"/>
      <c r="Z75" s="40"/>
      <c r="AA75" s="39"/>
      <c r="AB75" s="39"/>
      <c r="AC75" s="39"/>
      <c r="AD75" s="40"/>
      <c r="AE75" s="39" t="s">
        <v>22</v>
      </c>
      <c r="AF75" s="39" t="s">
        <v>22</v>
      </c>
      <c r="AG75" s="39" t="s">
        <v>22</v>
      </c>
      <c r="AH75" s="39" t="s">
        <v>22</v>
      </c>
      <c r="AI75" s="40"/>
      <c r="AJ75" s="40"/>
      <c r="AK75" s="40"/>
      <c r="AL75" s="40"/>
      <c r="AM75" s="40"/>
      <c r="AN75" s="40"/>
      <c r="AO75" s="40"/>
      <c r="AP75" s="40"/>
      <c r="AQ75" s="40" t="s">
        <v>22</v>
      </c>
      <c r="AR75" s="40" t="s">
        <v>22</v>
      </c>
      <c r="AS75" s="40"/>
      <c r="AT75" s="39" t="s">
        <v>22</v>
      </c>
      <c r="AU75" s="40"/>
      <c r="AV75" s="40" t="s">
        <v>22</v>
      </c>
      <c r="AW75" s="40"/>
      <c r="AX75" s="40"/>
      <c r="AY75" s="40"/>
      <c r="AZ75" s="40" t="s">
        <v>22</v>
      </c>
      <c r="BA75" s="40"/>
      <c r="BB75" s="39"/>
      <c r="BC75" s="39" t="s">
        <v>22</v>
      </c>
      <c r="BD75" s="40"/>
      <c r="BE75" s="39" t="s">
        <v>22</v>
      </c>
      <c r="BF75" s="40"/>
      <c r="BG75" s="40"/>
      <c r="BH75" s="40"/>
      <c r="BI75" s="40"/>
      <c r="BJ75" s="39"/>
      <c r="BK75" s="40"/>
      <c r="BL75" s="40"/>
      <c r="BM75" s="39" t="s">
        <v>183</v>
      </c>
      <c r="BN75" s="39" t="s">
        <v>468</v>
      </c>
      <c r="BO75" s="39" t="s">
        <v>469</v>
      </c>
      <c r="BP75" s="40"/>
      <c r="BQ75" s="40"/>
      <c r="BR75" s="40"/>
      <c r="BS75" s="31"/>
    </row>
    <row r="76" spans="1:75" ht="70.5" customHeight="1">
      <c r="A76" s="39">
        <v>70</v>
      </c>
      <c r="B76" s="19" t="s">
        <v>470</v>
      </c>
      <c r="C76" s="40">
        <v>2012</v>
      </c>
      <c r="D76" s="40" t="s">
        <v>555</v>
      </c>
      <c r="E76" s="40" t="s">
        <v>615</v>
      </c>
      <c r="F76" s="40" t="s">
        <v>164</v>
      </c>
      <c r="G76" s="40"/>
      <c r="H76" s="39" t="s">
        <v>22</v>
      </c>
      <c r="I76" s="40"/>
      <c r="J76" s="40"/>
      <c r="K76" s="39" t="s">
        <v>22</v>
      </c>
      <c r="L76" s="39"/>
      <c r="M76" s="39"/>
      <c r="N76" s="39" t="s">
        <v>22</v>
      </c>
      <c r="O76" s="39" t="s">
        <v>22</v>
      </c>
      <c r="P76" s="40"/>
      <c r="Q76" s="39" t="s">
        <v>22</v>
      </c>
      <c r="R76" s="39"/>
      <c r="S76" s="40" t="s">
        <v>22</v>
      </c>
      <c r="T76" s="40"/>
      <c r="U76" s="40" t="s">
        <v>22</v>
      </c>
      <c r="V76" s="40" t="s">
        <v>22</v>
      </c>
      <c r="W76" s="40" t="s">
        <v>22</v>
      </c>
      <c r="X76" s="39" t="s">
        <v>22</v>
      </c>
      <c r="Y76" s="39" t="s">
        <v>22</v>
      </c>
      <c r="Z76" s="40" t="s">
        <v>22</v>
      </c>
      <c r="AA76" s="39"/>
      <c r="AB76" s="39"/>
      <c r="AC76" s="39"/>
      <c r="AD76" s="40"/>
      <c r="AE76" s="39" t="s">
        <v>22</v>
      </c>
      <c r="AF76" s="39"/>
      <c r="AG76" s="39" t="s">
        <v>22</v>
      </c>
      <c r="AH76" s="39" t="s">
        <v>22</v>
      </c>
      <c r="AI76" s="40"/>
      <c r="AJ76" s="40" t="s">
        <v>22</v>
      </c>
      <c r="AK76" s="40"/>
      <c r="AL76" s="40" t="s">
        <v>22</v>
      </c>
      <c r="AM76" s="40"/>
      <c r="AN76" s="40"/>
      <c r="AO76" s="40"/>
      <c r="AP76" s="40"/>
      <c r="AQ76" s="40"/>
      <c r="AR76" s="40"/>
      <c r="AS76" s="40" t="s">
        <v>22</v>
      </c>
      <c r="AT76" s="39"/>
      <c r="AU76" s="40"/>
      <c r="AV76" s="40"/>
      <c r="AW76" s="40" t="s">
        <v>22</v>
      </c>
      <c r="AX76" s="40" t="s">
        <v>22</v>
      </c>
      <c r="AY76" s="40" t="s">
        <v>22</v>
      </c>
      <c r="AZ76" s="40" t="s">
        <v>22</v>
      </c>
      <c r="BA76" s="40"/>
      <c r="BB76" s="39" t="s">
        <v>22</v>
      </c>
      <c r="BC76" s="39" t="s">
        <v>22</v>
      </c>
      <c r="BD76" s="40"/>
      <c r="BE76" s="39" t="s">
        <v>22</v>
      </c>
      <c r="BF76" s="40"/>
      <c r="BG76" s="40"/>
      <c r="BH76" s="40"/>
      <c r="BI76" s="40"/>
      <c r="BJ76" s="39" t="s">
        <v>22</v>
      </c>
      <c r="BK76" s="40"/>
      <c r="BL76" s="40"/>
      <c r="BM76" s="39" t="s">
        <v>183</v>
      </c>
      <c r="BN76" s="39" t="s">
        <v>473</v>
      </c>
      <c r="BO76" s="39" t="s">
        <v>472</v>
      </c>
      <c r="BP76" s="40"/>
      <c r="BQ76" s="47" t="s">
        <v>471</v>
      </c>
      <c r="BR76" s="40"/>
      <c r="BS76" s="31"/>
    </row>
    <row r="77" spans="1:75" ht="60" customHeight="1">
      <c r="A77" s="39">
        <v>71</v>
      </c>
      <c r="B77" s="19" t="s">
        <v>476</v>
      </c>
      <c r="C77" s="40">
        <v>2007</v>
      </c>
      <c r="D77" s="40" t="s">
        <v>555</v>
      </c>
      <c r="E77" s="39" t="s">
        <v>616</v>
      </c>
      <c r="F77" s="39" t="s">
        <v>479</v>
      </c>
      <c r="G77" s="40"/>
      <c r="H77" s="39" t="s">
        <v>22</v>
      </c>
      <c r="I77" s="40"/>
      <c r="J77" s="40"/>
      <c r="K77" s="39" t="s">
        <v>22</v>
      </c>
      <c r="L77" s="39"/>
      <c r="M77" s="39"/>
      <c r="N77" s="39" t="s">
        <v>22</v>
      </c>
      <c r="O77" s="39" t="s">
        <v>22</v>
      </c>
      <c r="P77" s="40" t="s">
        <v>22</v>
      </c>
      <c r="Q77" s="39" t="s">
        <v>22</v>
      </c>
      <c r="R77" s="39"/>
      <c r="S77" s="40"/>
      <c r="T77" s="40"/>
      <c r="U77" s="40"/>
      <c r="V77" s="40"/>
      <c r="W77" s="40"/>
      <c r="X77" s="39" t="s">
        <v>22</v>
      </c>
      <c r="Y77" s="39" t="s">
        <v>22</v>
      </c>
      <c r="Z77" s="40" t="s">
        <v>22</v>
      </c>
      <c r="AA77" s="39"/>
      <c r="AB77" s="39" t="s">
        <v>22</v>
      </c>
      <c r="AC77" s="39"/>
      <c r="AD77" s="40"/>
      <c r="AE77" s="39" t="s">
        <v>22</v>
      </c>
      <c r="AF77" s="39" t="s">
        <v>22</v>
      </c>
      <c r="AG77" s="39"/>
      <c r="AH77" s="39" t="s">
        <v>22</v>
      </c>
      <c r="AI77" s="40"/>
      <c r="AJ77" s="40" t="s">
        <v>22</v>
      </c>
      <c r="AK77" s="40" t="s">
        <v>22</v>
      </c>
      <c r="AL77" s="40"/>
      <c r="AM77" s="40"/>
      <c r="AN77" s="40"/>
      <c r="AO77" s="40" t="s">
        <v>22</v>
      </c>
      <c r="AP77" s="40" t="s">
        <v>22</v>
      </c>
      <c r="AQ77" s="40" t="s">
        <v>22</v>
      </c>
      <c r="AR77" s="40"/>
      <c r="AS77" s="40"/>
      <c r="AT77" s="39"/>
      <c r="AU77" s="40"/>
      <c r="AV77" s="40"/>
      <c r="AW77" s="40"/>
      <c r="AX77" s="40" t="s">
        <v>22</v>
      </c>
      <c r="AY77" s="40" t="s">
        <v>22</v>
      </c>
      <c r="AZ77" s="40" t="s">
        <v>22</v>
      </c>
      <c r="BA77" s="40"/>
      <c r="BB77" s="39" t="s">
        <v>22</v>
      </c>
      <c r="BC77" s="39" t="s">
        <v>22</v>
      </c>
      <c r="BD77" s="40"/>
      <c r="BE77" s="39" t="s">
        <v>22</v>
      </c>
      <c r="BF77" s="40" t="s">
        <v>22</v>
      </c>
      <c r="BG77" s="40" t="s">
        <v>22</v>
      </c>
      <c r="BH77" s="40"/>
      <c r="BI77" s="40"/>
      <c r="BJ77" s="39" t="s">
        <v>22</v>
      </c>
      <c r="BK77" s="40"/>
      <c r="BL77" s="40"/>
      <c r="BM77" s="39"/>
      <c r="BN77" s="39" t="s">
        <v>478</v>
      </c>
      <c r="BO77" s="39" t="s">
        <v>480</v>
      </c>
      <c r="BP77" s="40"/>
      <c r="BQ77" s="47" t="s">
        <v>477</v>
      </c>
      <c r="BR77" s="40"/>
      <c r="BS77" s="31"/>
    </row>
    <row r="78" spans="1:75" ht="70.5" customHeight="1">
      <c r="A78" s="39">
        <v>72</v>
      </c>
      <c r="B78" s="19" t="s">
        <v>617</v>
      </c>
      <c r="C78" s="40">
        <v>2011</v>
      </c>
      <c r="D78" s="40" t="s">
        <v>555</v>
      </c>
      <c r="E78" s="39" t="s">
        <v>618</v>
      </c>
      <c r="F78" s="40" t="s">
        <v>482</v>
      </c>
      <c r="G78" s="40"/>
      <c r="H78" s="39" t="s">
        <v>22</v>
      </c>
      <c r="I78" s="40"/>
      <c r="J78" s="40" t="s">
        <v>22</v>
      </c>
      <c r="K78" s="39"/>
      <c r="L78" s="39"/>
      <c r="M78" s="39"/>
      <c r="N78" s="39" t="s">
        <v>22</v>
      </c>
      <c r="O78" s="39" t="s">
        <v>22</v>
      </c>
      <c r="P78" s="40"/>
      <c r="Q78" s="39"/>
      <c r="R78" s="39"/>
      <c r="S78" s="40" t="s">
        <v>22</v>
      </c>
      <c r="T78" s="40"/>
      <c r="U78" s="40" t="s">
        <v>22</v>
      </c>
      <c r="V78" s="40" t="s">
        <v>22</v>
      </c>
      <c r="W78" s="40" t="s">
        <v>22</v>
      </c>
      <c r="X78" s="39" t="s">
        <v>22</v>
      </c>
      <c r="Y78" s="39" t="s">
        <v>22</v>
      </c>
      <c r="Z78" s="40"/>
      <c r="AA78" s="39"/>
      <c r="AB78" s="39"/>
      <c r="AC78" s="39"/>
      <c r="AD78" s="40" t="s">
        <v>22</v>
      </c>
      <c r="AE78" s="39"/>
      <c r="AF78" s="39"/>
      <c r="AG78" s="39" t="s">
        <v>22</v>
      </c>
      <c r="AH78" s="39"/>
      <c r="AI78" s="40"/>
      <c r="AJ78" s="40" t="s">
        <v>22</v>
      </c>
      <c r="AK78" s="40"/>
      <c r="AL78" s="40" t="s">
        <v>22</v>
      </c>
      <c r="AM78" s="40"/>
      <c r="AN78" s="40"/>
      <c r="AO78" s="40"/>
      <c r="AP78" s="40"/>
      <c r="AQ78" s="40"/>
      <c r="AR78" s="40" t="s">
        <v>22</v>
      </c>
      <c r="AS78" s="40" t="s">
        <v>22</v>
      </c>
      <c r="AT78" s="39"/>
      <c r="AU78" s="40" t="s">
        <v>22</v>
      </c>
      <c r="AV78" s="40"/>
      <c r="AW78" s="40" t="s">
        <v>22</v>
      </c>
      <c r="AX78" s="40" t="s">
        <v>22</v>
      </c>
      <c r="AY78" s="40" t="s">
        <v>22</v>
      </c>
      <c r="AZ78" s="40" t="s">
        <v>22</v>
      </c>
      <c r="BA78" s="40"/>
      <c r="BB78" s="39" t="s">
        <v>22</v>
      </c>
      <c r="BC78" s="39" t="s">
        <v>22</v>
      </c>
      <c r="BD78" s="40"/>
      <c r="BE78" s="39" t="s">
        <v>22</v>
      </c>
      <c r="BF78" s="40" t="s">
        <v>22</v>
      </c>
      <c r="BG78" s="40" t="s">
        <v>22</v>
      </c>
      <c r="BH78" s="40"/>
      <c r="BI78" s="40"/>
      <c r="BJ78" s="39"/>
      <c r="BK78" s="40"/>
      <c r="BL78" s="40"/>
      <c r="BM78" s="39" t="s">
        <v>183</v>
      </c>
      <c r="BN78" s="39" t="s">
        <v>481</v>
      </c>
      <c r="BO78" s="39" t="s">
        <v>483</v>
      </c>
      <c r="BP78" s="40"/>
      <c r="BQ78" s="40"/>
      <c r="BR78" s="40"/>
      <c r="BS78" s="31"/>
    </row>
    <row r="79" spans="1:75" ht="252">
      <c r="A79" s="39">
        <v>73</v>
      </c>
      <c r="B79" s="19" t="s">
        <v>484</v>
      </c>
      <c r="C79" s="40">
        <v>2011</v>
      </c>
      <c r="D79" s="40" t="s">
        <v>555</v>
      </c>
      <c r="E79" s="40" t="s">
        <v>619</v>
      </c>
      <c r="F79" s="40" t="s">
        <v>482</v>
      </c>
      <c r="G79" s="40"/>
      <c r="H79" s="39" t="s">
        <v>22</v>
      </c>
      <c r="I79" s="40"/>
      <c r="J79" s="40"/>
      <c r="K79" s="39" t="s">
        <v>22</v>
      </c>
      <c r="L79" s="39"/>
      <c r="M79" s="39"/>
      <c r="N79" s="39" t="s">
        <v>22</v>
      </c>
      <c r="O79" s="39" t="s">
        <v>22</v>
      </c>
      <c r="P79" s="40" t="s">
        <v>22</v>
      </c>
      <c r="Q79" s="39" t="s">
        <v>22</v>
      </c>
      <c r="R79" s="39"/>
      <c r="S79" s="40"/>
      <c r="T79" s="40"/>
      <c r="U79" s="40"/>
      <c r="V79" s="40"/>
      <c r="W79" s="40" t="s">
        <v>22</v>
      </c>
      <c r="X79" s="39"/>
      <c r="Y79" s="39" t="s">
        <v>22</v>
      </c>
      <c r="Z79" s="40" t="s">
        <v>22</v>
      </c>
      <c r="AA79" s="39"/>
      <c r="AB79" s="39" t="s">
        <v>22</v>
      </c>
      <c r="AC79" s="39"/>
      <c r="AD79" s="40"/>
      <c r="AE79" s="39" t="s">
        <v>22</v>
      </c>
      <c r="AF79" s="39" t="s">
        <v>22</v>
      </c>
      <c r="AG79" s="39" t="s">
        <v>22</v>
      </c>
      <c r="AH79" s="39" t="s">
        <v>22</v>
      </c>
      <c r="AI79" s="40"/>
      <c r="AJ79" s="40" t="s">
        <v>22</v>
      </c>
      <c r="AK79" s="40"/>
      <c r="AL79" s="40" t="s">
        <v>22</v>
      </c>
      <c r="AM79" s="40" t="s">
        <v>22</v>
      </c>
      <c r="AN79" s="40" t="s">
        <v>22</v>
      </c>
      <c r="AO79" s="40"/>
      <c r="AP79" s="40"/>
      <c r="AQ79" s="40" t="s">
        <v>22</v>
      </c>
      <c r="AR79" s="40" t="s">
        <v>22</v>
      </c>
      <c r="AS79" s="40" t="s">
        <v>22</v>
      </c>
      <c r="AT79" s="39" t="s">
        <v>22</v>
      </c>
      <c r="AU79" s="40" t="s">
        <v>22</v>
      </c>
      <c r="AV79" s="40"/>
      <c r="AW79" s="40"/>
      <c r="AX79" s="40"/>
      <c r="AY79" s="40" t="s">
        <v>22</v>
      </c>
      <c r="AZ79" s="40"/>
      <c r="BA79" s="40"/>
      <c r="BB79" s="39" t="s">
        <v>22</v>
      </c>
      <c r="BC79" s="39" t="s">
        <v>22</v>
      </c>
      <c r="BD79" s="40"/>
      <c r="BE79" s="39" t="s">
        <v>22</v>
      </c>
      <c r="BF79" s="40" t="s">
        <v>22</v>
      </c>
      <c r="BG79" s="40" t="s">
        <v>22</v>
      </c>
      <c r="BH79" s="40"/>
      <c r="BI79" s="40"/>
      <c r="BJ79" s="39"/>
      <c r="BK79" s="40"/>
      <c r="BL79" s="40" t="s">
        <v>22</v>
      </c>
      <c r="BM79" s="39" t="s">
        <v>183</v>
      </c>
      <c r="BN79" s="39" t="s">
        <v>485</v>
      </c>
      <c r="BO79" s="39" t="s">
        <v>486</v>
      </c>
      <c r="BP79" s="47" t="s">
        <v>487</v>
      </c>
      <c r="BQ79" s="40"/>
      <c r="BR79" s="40"/>
      <c r="BS79" s="31"/>
    </row>
    <row r="80" spans="1:75" ht="112.5" customHeight="1">
      <c r="A80" s="63">
        <v>74</v>
      </c>
      <c r="B80" s="23" t="s">
        <v>488</v>
      </c>
      <c r="C80" s="64">
        <v>2008</v>
      </c>
      <c r="D80" s="64" t="s">
        <v>555</v>
      </c>
      <c r="E80" s="65" t="s">
        <v>620</v>
      </c>
      <c r="F80" s="39" t="s">
        <v>490</v>
      </c>
      <c r="G80" s="39"/>
      <c r="H80" s="39" t="s">
        <v>22</v>
      </c>
      <c r="I80" s="39"/>
      <c r="J80" s="39" t="s">
        <v>22</v>
      </c>
      <c r="K80" s="39"/>
      <c r="L80" s="39"/>
      <c r="M80" s="39"/>
      <c r="N80" s="39" t="s">
        <v>22</v>
      </c>
      <c r="O80" s="39" t="s">
        <v>22</v>
      </c>
      <c r="P80" s="39"/>
      <c r="Q80" s="39"/>
      <c r="R80" s="39"/>
      <c r="S80" s="39" t="s">
        <v>22</v>
      </c>
      <c r="T80" s="39"/>
      <c r="U80" s="39" t="s">
        <v>22</v>
      </c>
      <c r="V80" s="39" t="s">
        <v>22</v>
      </c>
      <c r="W80" s="39" t="s">
        <v>22</v>
      </c>
      <c r="X80" s="39"/>
      <c r="Y80" s="39"/>
      <c r="Z80" s="39"/>
      <c r="AA80" s="39"/>
      <c r="AB80" s="39"/>
      <c r="AC80" s="39"/>
      <c r="AD80" s="39" t="s">
        <v>22</v>
      </c>
      <c r="AE80" s="39"/>
      <c r="AF80" s="39"/>
      <c r="AG80" s="39" t="s">
        <v>22</v>
      </c>
      <c r="AH80" s="39"/>
      <c r="AI80" s="39"/>
      <c r="AJ80" s="39" t="s">
        <v>22</v>
      </c>
      <c r="AK80" s="39"/>
      <c r="AL80" s="39"/>
      <c r="AM80" s="39"/>
      <c r="AN80" s="39"/>
      <c r="AO80" s="39"/>
      <c r="AP80" s="39"/>
      <c r="AQ80" s="39"/>
      <c r="AR80" s="39" t="s">
        <v>22</v>
      </c>
      <c r="AS80" s="39" t="s">
        <v>22</v>
      </c>
      <c r="AT80" s="39"/>
      <c r="AU80" s="39" t="s">
        <v>22</v>
      </c>
      <c r="AV80" s="39"/>
      <c r="AW80" s="39" t="s">
        <v>22</v>
      </c>
      <c r="AX80" s="39" t="s">
        <v>22</v>
      </c>
      <c r="AY80" s="39" t="s">
        <v>22</v>
      </c>
      <c r="AZ80" s="39" t="s">
        <v>22</v>
      </c>
      <c r="BA80" s="39"/>
      <c r="BB80" s="39" t="s">
        <v>22</v>
      </c>
      <c r="BC80" s="39" t="s">
        <v>22</v>
      </c>
      <c r="BD80" s="39"/>
      <c r="BE80" s="39" t="s">
        <v>22</v>
      </c>
      <c r="BF80" s="39" t="s">
        <v>22</v>
      </c>
      <c r="BG80" s="39" t="s">
        <v>22</v>
      </c>
      <c r="BH80" s="39"/>
      <c r="BI80" s="39" t="s">
        <v>22</v>
      </c>
      <c r="BJ80" s="39" t="s">
        <v>22</v>
      </c>
      <c r="BK80" s="39" t="s">
        <v>22</v>
      </c>
      <c r="BL80" s="39" t="s">
        <v>22</v>
      </c>
      <c r="BM80" s="39" t="s">
        <v>183</v>
      </c>
      <c r="BN80" s="46" t="s">
        <v>491</v>
      </c>
      <c r="BO80" s="46" t="s">
        <v>492</v>
      </c>
      <c r="BP80" s="46"/>
      <c r="BQ80" s="66" t="s">
        <v>489</v>
      </c>
      <c r="BR80" s="46"/>
      <c r="BS80" s="31"/>
    </row>
    <row r="81" spans="1:71" ht="324">
      <c r="A81" s="63">
        <v>75</v>
      </c>
      <c r="B81" s="19" t="s">
        <v>496</v>
      </c>
      <c r="C81" s="64">
        <v>2011</v>
      </c>
      <c r="D81" s="64" t="s">
        <v>555</v>
      </c>
      <c r="E81" s="64" t="s">
        <v>621</v>
      </c>
      <c r="F81" s="39" t="s">
        <v>493</v>
      </c>
      <c r="G81" s="39" t="s">
        <v>22</v>
      </c>
      <c r="H81" s="39" t="s">
        <v>22</v>
      </c>
      <c r="I81" s="39"/>
      <c r="J81" s="39" t="s">
        <v>22</v>
      </c>
      <c r="K81" s="39"/>
      <c r="L81" s="39" t="s">
        <v>22</v>
      </c>
      <c r="M81" s="39"/>
      <c r="N81" s="39"/>
      <c r="O81" s="39"/>
      <c r="P81" s="39"/>
      <c r="Q81" s="39"/>
      <c r="R81" s="39"/>
      <c r="S81" s="39"/>
      <c r="T81" s="39"/>
      <c r="U81" s="39"/>
      <c r="V81" s="39"/>
      <c r="W81" s="39"/>
      <c r="X81" s="39" t="s">
        <v>22</v>
      </c>
      <c r="Y81" s="39" t="s">
        <v>22</v>
      </c>
      <c r="Z81" s="39"/>
      <c r="AA81" s="39" t="s">
        <v>22</v>
      </c>
      <c r="AB81" s="39" t="s">
        <v>22</v>
      </c>
      <c r="AC81" s="39"/>
      <c r="AD81" s="39"/>
      <c r="AE81" s="39" t="s">
        <v>22</v>
      </c>
      <c r="AF81" s="39"/>
      <c r="AG81" s="39" t="s">
        <v>22</v>
      </c>
      <c r="AH81" s="39" t="s">
        <v>22</v>
      </c>
      <c r="AI81" s="39"/>
      <c r="AJ81" s="39"/>
      <c r="AK81" s="39" t="s">
        <v>22</v>
      </c>
      <c r="AL81" s="39"/>
      <c r="AM81" s="39"/>
      <c r="AN81" s="39" t="s">
        <v>22</v>
      </c>
      <c r="AO81" s="39"/>
      <c r="AP81" s="39"/>
      <c r="AQ81" s="39"/>
      <c r="AR81" s="39"/>
      <c r="AS81" s="39" t="s">
        <v>22</v>
      </c>
      <c r="AT81" s="39"/>
      <c r="AU81" s="39" t="s">
        <v>22</v>
      </c>
      <c r="AV81" s="39"/>
      <c r="AW81" s="39"/>
      <c r="AX81" s="39"/>
      <c r="AY81" s="39"/>
      <c r="AZ81" s="39"/>
      <c r="BA81" s="39"/>
      <c r="BB81" s="39" t="s">
        <v>22</v>
      </c>
      <c r="BC81" s="39"/>
      <c r="BD81" s="39"/>
      <c r="BE81" s="39" t="s">
        <v>22</v>
      </c>
      <c r="BF81" s="39"/>
      <c r="BG81" s="39"/>
      <c r="BH81" s="39"/>
      <c r="BI81" s="39"/>
      <c r="BJ81" s="39"/>
      <c r="BK81" s="39"/>
      <c r="BL81" s="39"/>
      <c r="BM81" s="39" t="s">
        <v>184</v>
      </c>
      <c r="BN81" s="46" t="s">
        <v>494</v>
      </c>
      <c r="BO81" s="46" t="s">
        <v>495</v>
      </c>
      <c r="BP81" s="46"/>
      <c r="BQ81" s="46"/>
      <c r="BR81" s="46"/>
      <c r="BS81" s="31"/>
    </row>
    <row r="82" spans="1:71" ht="60" customHeight="1">
      <c r="A82" s="39">
        <v>76</v>
      </c>
      <c r="B82" s="19" t="s">
        <v>498</v>
      </c>
      <c r="C82" s="39">
        <v>2008</v>
      </c>
      <c r="D82" s="39" t="s">
        <v>576</v>
      </c>
      <c r="E82" s="39" t="s">
        <v>622</v>
      </c>
      <c r="F82" s="39" t="s">
        <v>501</v>
      </c>
      <c r="G82" s="39" t="s">
        <v>22</v>
      </c>
      <c r="H82" s="39" t="s">
        <v>22</v>
      </c>
      <c r="I82" s="39"/>
      <c r="J82" s="39"/>
      <c r="K82" s="39" t="s">
        <v>22</v>
      </c>
      <c r="L82" s="39"/>
      <c r="M82" s="39" t="s">
        <v>22</v>
      </c>
      <c r="N82" s="39"/>
      <c r="O82" s="39"/>
      <c r="P82" s="39" t="s">
        <v>22</v>
      </c>
      <c r="Q82" s="39" t="s">
        <v>22</v>
      </c>
      <c r="R82" s="39"/>
      <c r="S82" s="39" t="s">
        <v>22</v>
      </c>
      <c r="T82" s="39"/>
      <c r="U82" s="39" t="s">
        <v>22</v>
      </c>
      <c r="V82" s="39" t="s">
        <v>22</v>
      </c>
      <c r="W82" s="39" t="s">
        <v>22</v>
      </c>
      <c r="X82" s="39" t="s">
        <v>22</v>
      </c>
      <c r="Y82" s="39" t="s">
        <v>22</v>
      </c>
      <c r="Z82" s="39"/>
      <c r="AA82" s="39"/>
      <c r="AB82" s="39"/>
      <c r="AC82" s="39"/>
      <c r="AD82" s="39"/>
      <c r="AE82" s="39" t="s">
        <v>22</v>
      </c>
      <c r="AF82" s="39"/>
      <c r="AG82" s="39" t="s">
        <v>22</v>
      </c>
      <c r="AH82" s="39"/>
      <c r="AI82" s="39" t="s">
        <v>22</v>
      </c>
      <c r="AJ82" s="39"/>
      <c r="AK82" s="39"/>
      <c r="AL82" s="39"/>
      <c r="AM82" s="39" t="s">
        <v>22</v>
      </c>
      <c r="AN82" s="39" t="s">
        <v>22</v>
      </c>
      <c r="AO82" s="39"/>
      <c r="AP82" s="39"/>
      <c r="AQ82" s="39" t="s">
        <v>22</v>
      </c>
      <c r="AR82" s="39" t="s">
        <v>22</v>
      </c>
      <c r="AS82" s="39" t="s">
        <v>22</v>
      </c>
      <c r="AT82" s="39"/>
      <c r="AU82" s="39" t="s">
        <v>22</v>
      </c>
      <c r="AV82" s="39" t="s">
        <v>22</v>
      </c>
      <c r="AW82" s="39" t="s">
        <v>22</v>
      </c>
      <c r="AX82" s="39" t="s">
        <v>22</v>
      </c>
      <c r="AY82" s="39" t="s">
        <v>22</v>
      </c>
      <c r="AZ82" s="39" t="s">
        <v>22</v>
      </c>
      <c r="BA82" s="39"/>
      <c r="BB82" s="39" t="s">
        <v>22</v>
      </c>
      <c r="BC82" s="39" t="s">
        <v>22</v>
      </c>
      <c r="BD82" s="39"/>
      <c r="BE82" s="39" t="s">
        <v>22</v>
      </c>
      <c r="BF82" s="39"/>
      <c r="BG82" s="39"/>
      <c r="BH82" s="39"/>
      <c r="BI82" s="39"/>
      <c r="BJ82" s="39"/>
      <c r="BK82" s="39"/>
      <c r="BL82" s="39"/>
      <c r="BM82" s="39" t="s">
        <v>184</v>
      </c>
      <c r="BN82" s="46" t="s">
        <v>502</v>
      </c>
      <c r="BO82" s="46" t="s">
        <v>503</v>
      </c>
      <c r="BP82" s="46"/>
      <c r="BQ82" s="46"/>
      <c r="BR82" s="30"/>
      <c r="BS82" s="31"/>
    </row>
    <row r="83" spans="1:71" ht="77.25" customHeight="1">
      <c r="A83" s="39">
        <v>77</v>
      </c>
      <c r="B83" s="19" t="s">
        <v>499</v>
      </c>
      <c r="C83" s="39">
        <v>2010</v>
      </c>
      <c r="D83" s="39" t="s">
        <v>576</v>
      </c>
      <c r="E83" s="40" t="s">
        <v>623</v>
      </c>
      <c r="F83" s="39" t="s">
        <v>500</v>
      </c>
      <c r="G83" s="39"/>
      <c r="H83" s="39" t="s">
        <v>22</v>
      </c>
      <c r="I83" s="39"/>
      <c r="J83" s="39" t="s">
        <v>22</v>
      </c>
      <c r="K83" s="39"/>
      <c r="L83" s="39"/>
      <c r="M83" s="39"/>
      <c r="N83" s="39" t="s">
        <v>22</v>
      </c>
      <c r="O83" s="39"/>
      <c r="P83" s="39" t="s">
        <v>22</v>
      </c>
      <c r="Q83" s="39"/>
      <c r="R83" s="39"/>
      <c r="S83" s="39"/>
      <c r="T83" s="39"/>
      <c r="U83" s="39"/>
      <c r="V83" s="39"/>
      <c r="W83" s="39" t="s">
        <v>22</v>
      </c>
      <c r="X83" s="39"/>
      <c r="Y83" s="39"/>
      <c r="Z83" s="39"/>
      <c r="AA83" s="39"/>
      <c r="AB83" s="39"/>
      <c r="AC83" s="39"/>
      <c r="AD83" s="39"/>
      <c r="AE83" s="39" t="s">
        <v>22</v>
      </c>
      <c r="AF83" s="39"/>
      <c r="AG83" s="39" t="s">
        <v>22</v>
      </c>
      <c r="AH83" s="39"/>
      <c r="AI83" s="39"/>
      <c r="AJ83" s="39"/>
      <c r="AK83" s="39"/>
      <c r="AL83" s="39" t="s">
        <v>22</v>
      </c>
      <c r="AM83" s="39" t="s">
        <v>22</v>
      </c>
      <c r="AN83" s="39" t="s">
        <v>22</v>
      </c>
      <c r="AO83" s="39"/>
      <c r="AP83" s="39"/>
      <c r="AQ83" s="39" t="s">
        <v>22</v>
      </c>
      <c r="AR83" s="39" t="s">
        <v>22</v>
      </c>
      <c r="AS83" s="39"/>
      <c r="AT83" s="39"/>
      <c r="AU83" s="39" t="s">
        <v>22</v>
      </c>
      <c r="AV83" s="39"/>
      <c r="AW83" s="39" t="s">
        <v>22</v>
      </c>
      <c r="AX83" s="39"/>
      <c r="AY83" s="39" t="s">
        <v>22</v>
      </c>
      <c r="AZ83" s="39" t="s">
        <v>22</v>
      </c>
      <c r="BA83" s="39"/>
      <c r="BB83" s="39" t="s">
        <v>22</v>
      </c>
      <c r="BC83" s="39" t="s">
        <v>22</v>
      </c>
      <c r="BD83" s="39"/>
      <c r="BE83" s="39" t="s">
        <v>22</v>
      </c>
      <c r="BF83" s="39" t="s">
        <v>22</v>
      </c>
      <c r="BG83" s="39" t="s">
        <v>22</v>
      </c>
      <c r="BH83" s="39"/>
      <c r="BI83" s="39"/>
      <c r="BJ83" s="39" t="s">
        <v>22</v>
      </c>
      <c r="BK83" s="39"/>
      <c r="BL83" s="39" t="s">
        <v>22</v>
      </c>
      <c r="BM83" s="39" t="s">
        <v>183</v>
      </c>
      <c r="BN83" s="46" t="s">
        <v>505</v>
      </c>
      <c r="BO83" s="46" t="s">
        <v>506</v>
      </c>
      <c r="BP83" s="46"/>
      <c r="BQ83" s="66" t="s">
        <v>504</v>
      </c>
      <c r="BR83" s="30"/>
      <c r="BS83" s="31"/>
    </row>
    <row r="84" spans="1:71" ht="85.2" customHeight="1">
      <c r="A84" s="39">
        <v>78</v>
      </c>
      <c r="B84" s="19" t="s">
        <v>507</v>
      </c>
      <c r="C84" s="39">
        <v>1999</v>
      </c>
      <c r="D84" s="39" t="s">
        <v>555</v>
      </c>
      <c r="E84" s="39" t="s">
        <v>624</v>
      </c>
      <c r="F84" s="39" t="s">
        <v>508</v>
      </c>
      <c r="G84" s="39"/>
      <c r="H84" s="39" t="s">
        <v>22</v>
      </c>
      <c r="I84" s="39"/>
      <c r="J84" s="39" t="s">
        <v>22</v>
      </c>
      <c r="K84" s="39"/>
      <c r="L84" s="39"/>
      <c r="M84" s="39" t="s">
        <v>22</v>
      </c>
      <c r="N84" s="39"/>
      <c r="O84" s="39" t="s">
        <v>22</v>
      </c>
      <c r="P84" s="39" t="s">
        <v>22</v>
      </c>
      <c r="Q84" s="39"/>
      <c r="R84" s="39"/>
      <c r="S84" s="39"/>
      <c r="T84" s="39" t="s">
        <v>22</v>
      </c>
      <c r="U84" s="39" t="s">
        <v>22</v>
      </c>
      <c r="V84" s="39" t="s">
        <v>22</v>
      </c>
      <c r="W84" s="39" t="s">
        <v>22</v>
      </c>
      <c r="X84" s="39" t="s">
        <v>22</v>
      </c>
      <c r="Y84" s="39" t="s">
        <v>22</v>
      </c>
      <c r="Z84" s="39" t="s">
        <v>22</v>
      </c>
      <c r="AA84" s="39" t="s">
        <v>22</v>
      </c>
      <c r="AB84" s="39" t="s">
        <v>22</v>
      </c>
      <c r="AC84" s="39"/>
      <c r="AD84" s="39"/>
      <c r="AE84" s="39" t="s">
        <v>22</v>
      </c>
      <c r="AF84" s="39" t="s">
        <v>22</v>
      </c>
      <c r="AG84" s="39" t="s">
        <v>22</v>
      </c>
      <c r="AH84" s="39" t="s">
        <v>22</v>
      </c>
      <c r="AI84" s="39"/>
      <c r="AJ84" s="39" t="s">
        <v>22</v>
      </c>
      <c r="AK84" s="39"/>
      <c r="AL84" s="39" t="s">
        <v>22</v>
      </c>
      <c r="AM84" s="39"/>
      <c r="AN84" s="39"/>
      <c r="AO84" s="39"/>
      <c r="AP84" s="39"/>
      <c r="AQ84" s="39" t="s">
        <v>22</v>
      </c>
      <c r="AR84" s="39" t="s">
        <v>22</v>
      </c>
      <c r="AS84" s="39" t="s">
        <v>22</v>
      </c>
      <c r="AT84" s="39" t="s">
        <v>22</v>
      </c>
      <c r="AU84" s="39"/>
      <c r="AV84" s="39"/>
      <c r="AW84" s="39"/>
      <c r="AX84" s="39"/>
      <c r="AY84" s="39"/>
      <c r="AZ84" s="39"/>
      <c r="BA84" s="39"/>
      <c r="BB84" s="39" t="s">
        <v>22</v>
      </c>
      <c r="BC84" s="39" t="s">
        <v>22</v>
      </c>
      <c r="BD84" s="39"/>
      <c r="BE84" s="39" t="s">
        <v>22</v>
      </c>
      <c r="BF84" s="39" t="s">
        <v>22</v>
      </c>
      <c r="BG84" s="39" t="s">
        <v>22</v>
      </c>
      <c r="BH84" s="39"/>
      <c r="BI84" s="39"/>
      <c r="BJ84" s="39"/>
      <c r="BK84" s="39"/>
      <c r="BL84" s="39" t="s">
        <v>22</v>
      </c>
      <c r="BM84" s="39" t="s">
        <v>184</v>
      </c>
      <c r="BN84" s="46" t="s">
        <v>509</v>
      </c>
      <c r="BO84" s="46" t="s">
        <v>510</v>
      </c>
      <c r="BP84" s="46"/>
      <c r="BQ84" s="46"/>
      <c r="BR84" s="30"/>
      <c r="BS84" s="31"/>
    </row>
    <row r="85" spans="1:71" ht="108.75" customHeight="1">
      <c r="A85" s="39">
        <v>79</v>
      </c>
      <c r="B85" s="19" t="s">
        <v>511</v>
      </c>
      <c r="C85" s="39">
        <v>2005</v>
      </c>
      <c r="D85" s="39" t="s">
        <v>576</v>
      </c>
      <c r="E85" s="39" t="s">
        <v>625</v>
      </c>
      <c r="F85" s="39" t="s">
        <v>512</v>
      </c>
      <c r="G85" s="39" t="s">
        <v>22</v>
      </c>
      <c r="H85" s="39" t="s">
        <v>22</v>
      </c>
      <c r="I85" s="39"/>
      <c r="J85" s="39" t="s">
        <v>22</v>
      </c>
      <c r="K85" s="39"/>
      <c r="L85" s="39"/>
      <c r="M85" s="39" t="s">
        <v>22</v>
      </c>
      <c r="N85" s="39"/>
      <c r="O85" s="39"/>
      <c r="P85" s="39" t="s">
        <v>22</v>
      </c>
      <c r="Q85" s="39"/>
      <c r="R85" s="39"/>
      <c r="S85" s="39"/>
      <c r="T85" s="39"/>
      <c r="U85" s="39"/>
      <c r="V85" s="39"/>
      <c r="W85" s="39"/>
      <c r="X85" s="39" t="s">
        <v>22</v>
      </c>
      <c r="Y85" s="39" t="s">
        <v>22</v>
      </c>
      <c r="Z85" s="39"/>
      <c r="AA85" s="39" t="s">
        <v>22</v>
      </c>
      <c r="AB85" s="39" t="s">
        <v>22</v>
      </c>
      <c r="AC85" s="39"/>
      <c r="AD85" s="39" t="s">
        <v>22</v>
      </c>
      <c r="AE85" s="39"/>
      <c r="AF85" s="39"/>
      <c r="AG85" s="39"/>
      <c r="AH85" s="39"/>
      <c r="AI85" s="39"/>
      <c r="AJ85" s="39"/>
      <c r="AK85" s="39"/>
      <c r="AL85" s="39"/>
      <c r="AM85" s="39"/>
      <c r="AN85" s="39" t="s">
        <v>22</v>
      </c>
      <c r="AO85" s="39"/>
      <c r="AP85" s="39"/>
      <c r="AQ85" s="39"/>
      <c r="AR85" s="39"/>
      <c r="AS85" s="39"/>
      <c r="AT85" s="39" t="s">
        <v>22</v>
      </c>
      <c r="AU85" s="39" t="s">
        <v>22</v>
      </c>
      <c r="AV85" s="39" t="s">
        <v>22</v>
      </c>
      <c r="AW85" s="39"/>
      <c r="AX85" s="39"/>
      <c r="AY85" s="39"/>
      <c r="AZ85" s="39"/>
      <c r="BA85" s="39" t="s">
        <v>22</v>
      </c>
      <c r="BB85" s="39"/>
      <c r="BC85" s="39"/>
      <c r="BD85" s="39"/>
      <c r="BE85" s="39" t="s">
        <v>22</v>
      </c>
      <c r="BF85" s="39"/>
      <c r="BG85" s="39"/>
      <c r="BH85" s="39"/>
      <c r="BI85" s="39"/>
      <c r="BJ85" s="39"/>
      <c r="BK85" s="39"/>
      <c r="BL85" s="39"/>
      <c r="BM85" s="39" t="s">
        <v>184</v>
      </c>
      <c r="BN85" s="46" t="s">
        <v>513</v>
      </c>
      <c r="BO85" s="46" t="s">
        <v>515</v>
      </c>
      <c r="BP85" s="46"/>
      <c r="BQ85" s="46"/>
      <c r="BR85" s="30"/>
      <c r="BS85" s="31"/>
    </row>
    <row r="86" spans="1:71" ht="111" customHeight="1">
      <c r="A86" s="39">
        <v>80</v>
      </c>
      <c r="B86" s="19" t="s">
        <v>514</v>
      </c>
      <c r="C86" s="39">
        <v>2015</v>
      </c>
      <c r="D86" s="39" t="s">
        <v>576</v>
      </c>
      <c r="E86" s="39" t="s">
        <v>626</v>
      </c>
      <c r="F86" s="39" t="s">
        <v>512</v>
      </c>
      <c r="G86" s="39"/>
      <c r="H86" s="39" t="s">
        <v>22</v>
      </c>
      <c r="I86" s="39"/>
      <c r="J86" s="39"/>
      <c r="K86" s="39" t="s">
        <v>22</v>
      </c>
      <c r="L86" s="39"/>
      <c r="M86" s="39"/>
      <c r="N86" s="39" t="s">
        <v>22</v>
      </c>
      <c r="O86" s="39" t="s">
        <v>22</v>
      </c>
      <c r="P86" s="39" t="s">
        <v>22</v>
      </c>
      <c r="Q86" s="39" t="s">
        <v>22</v>
      </c>
      <c r="R86" s="39"/>
      <c r="S86" s="39" t="s">
        <v>22</v>
      </c>
      <c r="T86" s="39" t="s">
        <v>22</v>
      </c>
      <c r="U86" s="39" t="s">
        <v>22</v>
      </c>
      <c r="V86" s="39" t="s">
        <v>22</v>
      </c>
      <c r="W86" s="39" t="s">
        <v>22</v>
      </c>
      <c r="X86" s="39" t="s">
        <v>22</v>
      </c>
      <c r="Y86" s="39"/>
      <c r="Z86" s="39"/>
      <c r="AA86" s="39"/>
      <c r="AB86" s="39"/>
      <c r="AC86" s="39"/>
      <c r="AD86" s="39"/>
      <c r="AE86" s="39" t="s">
        <v>22</v>
      </c>
      <c r="AF86" s="39"/>
      <c r="AG86" s="39" t="s">
        <v>22</v>
      </c>
      <c r="AH86" s="39"/>
      <c r="AI86" s="39"/>
      <c r="AJ86" s="39" t="s">
        <v>22</v>
      </c>
      <c r="AK86" s="39"/>
      <c r="AL86" s="39"/>
      <c r="AM86" s="39"/>
      <c r="AN86" s="39"/>
      <c r="AO86" s="39"/>
      <c r="AP86" s="39"/>
      <c r="AQ86" s="39" t="s">
        <v>22</v>
      </c>
      <c r="AR86" s="39" t="s">
        <v>22</v>
      </c>
      <c r="AS86" s="39" t="s">
        <v>22</v>
      </c>
      <c r="AT86" s="39" t="s">
        <v>22</v>
      </c>
      <c r="AU86" s="39" t="s">
        <v>22</v>
      </c>
      <c r="AV86" s="39" t="s">
        <v>22</v>
      </c>
      <c r="AW86" s="39" t="s">
        <v>22</v>
      </c>
      <c r="AX86" s="39" t="s">
        <v>22</v>
      </c>
      <c r="AY86" s="39" t="s">
        <v>22</v>
      </c>
      <c r="AZ86" s="39" t="s">
        <v>22</v>
      </c>
      <c r="BA86" s="39"/>
      <c r="BB86" s="39" t="s">
        <v>22</v>
      </c>
      <c r="BC86" s="39" t="s">
        <v>22</v>
      </c>
      <c r="BD86" s="39"/>
      <c r="BE86" s="39" t="s">
        <v>22</v>
      </c>
      <c r="BF86" s="39"/>
      <c r="BG86" s="39"/>
      <c r="BH86" s="39"/>
      <c r="BI86" s="39"/>
      <c r="BJ86" s="39"/>
      <c r="BK86" s="39"/>
      <c r="BL86" s="39"/>
      <c r="BM86" s="39" t="s">
        <v>184</v>
      </c>
      <c r="BN86" s="46" t="s">
        <v>516</v>
      </c>
      <c r="BO86" s="46" t="s">
        <v>517</v>
      </c>
      <c r="BP86" s="46"/>
      <c r="BQ86" s="46"/>
      <c r="BR86" s="30"/>
      <c r="BS86" s="31"/>
    </row>
    <row r="87" spans="1:71" ht="84.75" customHeight="1">
      <c r="A87" s="39">
        <v>81</v>
      </c>
      <c r="B87" s="19" t="s">
        <v>518</v>
      </c>
      <c r="C87" s="39">
        <v>2002</v>
      </c>
      <c r="D87" s="39" t="s">
        <v>566</v>
      </c>
      <c r="E87" s="39" t="s">
        <v>627</v>
      </c>
      <c r="F87" s="39" t="s">
        <v>521</v>
      </c>
      <c r="G87" s="39"/>
      <c r="H87" s="39" t="s">
        <v>22</v>
      </c>
      <c r="I87" s="39"/>
      <c r="J87" s="39" t="s">
        <v>22</v>
      </c>
      <c r="K87" s="39"/>
      <c r="L87" s="39"/>
      <c r="M87" s="39"/>
      <c r="N87" s="39" t="s">
        <v>22</v>
      </c>
      <c r="O87" s="39" t="s">
        <v>22</v>
      </c>
      <c r="P87" s="39" t="s">
        <v>22</v>
      </c>
      <c r="Q87" s="39"/>
      <c r="R87" s="39"/>
      <c r="S87" s="39"/>
      <c r="T87" s="39" t="s">
        <v>22</v>
      </c>
      <c r="U87" s="39" t="s">
        <v>22</v>
      </c>
      <c r="V87" s="39" t="s">
        <v>22</v>
      </c>
      <c r="W87" s="39" t="s">
        <v>22</v>
      </c>
      <c r="X87" s="39" t="s">
        <v>22</v>
      </c>
      <c r="Y87" s="39"/>
      <c r="Z87" s="39"/>
      <c r="AA87" s="39"/>
      <c r="AB87" s="39"/>
      <c r="AC87" s="39"/>
      <c r="AD87" s="39"/>
      <c r="AE87" s="39" t="s">
        <v>22</v>
      </c>
      <c r="AF87" s="39"/>
      <c r="AG87" s="39" t="s">
        <v>22</v>
      </c>
      <c r="AH87" s="39" t="s">
        <v>22</v>
      </c>
      <c r="AI87" s="39"/>
      <c r="AJ87" s="39" t="s">
        <v>22</v>
      </c>
      <c r="AK87" s="39" t="s">
        <v>22</v>
      </c>
      <c r="AL87" s="39"/>
      <c r="AM87" s="39"/>
      <c r="AN87" s="39"/>
      <c r="AO87" s="39"/>
      <c r="AP87" s="39" t="s">
        <v>22</v>
      </c>
      <c r="AQ87" s="39"/>
      <c r="AR87" s="39" t="s">
        <v>22</v>
      </c>
      <c r="AS87" s="39"/>
      <c r="AT87" s="39"/>
      <c r="AU87" s="39"/>
      <c r="AV87" s="39"/>
      <c r="AW87" s="39"/>
      <c r="AX87" s="39"/>
      <c r="AY87" s="39"/>
      <c r="AZ87" s="39"/>
      <c r="BA87" s="39"/>
      <c r="BB87" s="39" t="s">
        <v>22</v>
      </c>
      <c r="BC87" s="39"/>
      <c r="BD87" s="39"/>
      <c r="BE87" s="39" t="s">
        <v>22</v>
      </c>
      <c r="BF87" s="39" t="s">
        <v>22</v>
      </c>
      <c r="BG87" s="39" t="s">
        <v>22</v>
      </c>
      <c r="BH87" s="39"/>
      <c r="BI87" s="39"/>
      <c r="BJ87" s="39"/>
      <c r="BK87" s="39"/>
      <c r="BL87" s="39"/>
      <c r="BM87" s="39" t="s">
        <v>183</v>
      </c>
      <c r="BN87" s="46" t="s">
        <v>520</v>
      </c>
      <c r="BO87" s="46" t="s">
        <v>519</v>
      </c>
      <c r="BP87" s="30"/>
      <c r="BQ87" s="30"/>
      <c r="BR87" s="30"/>
      <c r="BS87" s="31"/>
    </row>
    <row r="88" spans="1:71" ht="60" customHeight="1">
      <c r="A88" s="39">
        <v>82</v>
      </c>
      <c r="B88" s="19" t="s">
        <v>522</v>
      </c>
      <c r="C88" s="39">
        <v>2009</v>
      </c>
      <c r="D88" s="39" t="s">
        <v>576</v>
      </c>
      <c r="E88" s="40" t="s">
        <v>628</v>
      </c>
      <c r="F88" s="39" t="s">
        <v>524</v>
      </c>
      <c r="G88" s="39"/>
      <c r="H88" s="39" t="s">
        <v>22</v>
      </c>
      <c r="I88" s="39"/>
      <c r="J88" s="39"/>
      <c r="K88" s="39" t="s">
        <v>22</v>
      </c>
      <c r="L88" s="39"/>
      <c r="M88" s="39" t="s">
        <v>22</v>
      </c>
      <c r="N88" s="39"/>
      <c r="O88" s="39" t="s">
        <v>22</v>
      </c>
      <c r="P88" s="39"/>
      <c r="Q88" s="39" t="s">
        <v>22</v>
      </c>
      <c r="R88" s="39"/>
      <c r="S88" s="39"/>
      <c r="T88" s="39" t="s">
        <v>22</v>
      </c>
      <c r="U88" s="39" t="s">
        <v>22</v>
      </c>
      <c r="V88" s="39" t="s">
        <v>22</v>
      </c>
      <c r="W88" s="39" t="s">
        <v>22</v>
      </c>
      <c r="X88" s="39" t="s">
        <v>22</v>
      </c>
      <c r="Y88" s="39"/>
      <c r="Z88" s="39"/>
      <c r="AA88" s="39"/>
      <c r="AB88" s="39"/>
      <c r="AC88" s="39"/>
      <c r="AD88" s="39"/>
      <c r="AE88" s="39" t="s">
        <v>22</v>
      </c>
      <c r="AF88" s="39"/>
      <c r="AG88" s="39" t="s">
        <v>22</v>
      </c>
      <c r="AH88" s="39" t="s">
        <v>22</v>
      </c>
      <c r="AI88" s="39"/>
      <c r="AJ88" s="39" t="s">
        <v>22</v>
      </c>
      <c r="AK88" s="39"/>
      <c r="AL88" s="39" t="s">
        <v>22</v>
      </c>
      <c r="AM88" s="39" t="s">
        <v>22</v>
      </c>
      <c r="AN88" s="39"/>
      <c r="AO88" s="39"/>
      <c r="AP88" s="39"/>
      <c r="AQ88" s="39" t="s">
        <v>22</v>
      </c>
      <c r="AR88" s="39" t="s">
        <v>22</v>
      </c>
      <c r="AS88" s="39" t="s">
        <v>22</v>
      </c>
      <c r="AT88" s="39"/>
      <c r="AU88" s="39" t="s">
        <v>22</v>
      </c>
      <c r="AV88" s="39"/>
      <c r="AW88" s="39" t="s">
        <v>22</v>
      </c>
      <c r="AX88" s="39" t="s">
        <v>22</v>
      </c>
      <c r="AY88" s="39" t="s">
        <v>22</v>
      </c>
      <c r="AZ88" s="39" t="s">
        <v>22</v>
      </c>
      <c r="BA88" s="39"/>
      <c r="BB88" s="39" t="s">
        <v>22</v>
      </c>
      <c r="BC88" s="39" t="s">
        <v>22</v>
      </c>
      <c r="BD88" s="39"/>
      <c r="BE88" s="39" t="s">
        <v>22</v>
      </c>
      <c r="BF88" s="39" t="s">
        <v>22</v>
      </c>
      <c r="BG88" s="39" t="s">
        <v>22</v>
      </c>
      <c r="BH88" s="39"/>
      <c r="BI88" s="39"/>
      <c r="BJ88" s="39" t="s">
        <v>22</v>
      </c>
      <c r="BK88" s="39"/>
      <c r="BL88" s="39"/>
      <c r="BM88" s="39" t="s">
        <v>183</v>
      </c>
      <c r="BN88" s="46" t="s">
        <v>523</v>
      </c>
      <c r="BO88" s="46" t="s">
        <v>525</v>
      </c>
      <c r="BP88" s="30"/>
      <c r="BQ88" s="30"/>
      <c r="BR88" s="30"/>
      <c r="BS88" s="31"/>
    </row>
    <row r="89" spans="1:71" ht="60" customHeight="1">
      <c r="A89" s="39">
        <v>83</v>
      </c>
      <c r="B89" s="19" t="s">
        <v>526</v>
      </c>
      <c r="C89" s="39">
        <v>2014</v>
      </c>
      <c r="D89" s="39" t="s">
        <v>557</v>
      </c>
      <c r="E89" s="40" t="s">
        <v>529</v>
      </c>
      <c r="F89" s="39" t="s">
        <v>531</v>
      </c>
      <c r="G89" s="39" t="s">
        <v>22</v>
      </c>
      <c r="H89" s="39" t="s">
        <v>22</v>
      </c>
      <c r="I89" s="39"/>
      <c r="J89" s="39" t="s">
        <v>22</v>
      </c>
      <c r="K89" s="39"/>
      <c r="L89" s="39"/>
      <c r="M89" s="39" t="s">
        <v>22</v>
      </c>
      <c r="N89" s="39"/>
      <c r="O89" s="39" t="s">
        <v>22</v>
      </c>
      <c r="P89" s="39" t="s">
        <v>22</v>
      </c>
      <c r="Q89" s="39"/>
      <c r="R89" s="39"/>
      <c r="S89" s="39"/>
      <c r="T89" s="39"/>
      <c r="U89" s="39"/>
      <c r="V89" s="39"/>
      <c r="W89" s="39"/>
      <c r="X89" s="39"/>
      <c r="Y89" s="39"/>
      <c r="Z89" s="39"/>
      <c r="AA89" s="39" t="s">
        <v>22</v>
      </c>
      <c r="AB89" s="39"/>
      <c r="AC89" s="39"/>
      <c r="AD89" s="39"/>
      <c r="AE89" s="39" t="s">
        <v>22</v>
      </c>
      <c r="AF89" s="39"/>
      <c r="AG89" s="39" t="s">
        <v>22</v>
      </c>
      <c r="AH89" s="39" t="s">
        <v>22</v>
      </c>
      <c r="AI89" s="39"/>
      <c r="AJ89" s="39"/>
      <c r="AK89" s="39"/>
      <c r="AL89" s="39"/>
      <c r="AM89" s="39" t="s">
        <v>22</v>
      </c>
      <c r="AN89" s="39" t="s">
        <v>22</v>
      </c>
      <c r="AO89" s="39" t="s">
        <v>22</v>
      </c>
      <c r="AP89" s="39"/>
      <c r="AQ89" s="39" t="s">
        <v>22</v>
      </c>
      <c r="AR89" s="39"/>
      <c r="AS89" s="39" t="s">
        <v>22</v>
      </c>
      <c r="AT89" s="39" t="s">
        <v>22</v>
      </c>
      <c r="AU89" s="39"/>
      <c r="AV89" s="39" t="s">
        <v>22</v>
      </c>
      <c r="AW89" s="39"/>
      <c r="AX89" s="39"/>
      <c r="AY89" s="39"/>
      <c r="AZ89" s="39"/>
      <c r="BA89" s="39"/>
      <c r="BB89" s="39" t="s">
        <v>22</v>
      </c>
      <c r="BC89" s="39"/>
      <c r="BD89" s="39"/>
      <c r="BE89" s="39" t="s">
        <v>22</v>
      </c>
      <c r="BF89" s="39"/>
      <c r="BG89" s="39"/>
      <c r="BH89" s="39"/>
      <c r="BI89" s="39"/>
      <c r="BJ89" s="39"/>
      <c r="BK89" s="39"/>
      <c r="BL89" s="39"/>
      <c r="BM89" s="39" t="s">
        <v>184</v>
      </c>
      <c r="BN89" s="46" t="s">
        <v>528</v>
      </c>
      <c r="BO89" s="46" t="s">
        <v>527</v>
      </c>
      <c r="BP89" s="30"/>
      <c r="BQ89" s="30"/>
      <c r="BR89" s="30"/>
      <c r="BS89" s="31"/>
    </row>
    <row r="90" spans="1:71" ht="60" customHeight="1">
      <c r="A90" s="39">
        <v>84</v>
      </c>
      <c r="B90" s="19" t="s">
        <v>532</v>
      </c>
      <c r="C90" s="39">
        <v>2016</v>
      </c>
      <c r="D90" s="39" t="s">
        <v>555</v>
      </c>
      <c r="E90" s="40" t="s">
        <v>534</v>
      </c>
      <c r="F90" s="39" t="s">
        <v>533</v>
      </c>
      <c r="G90" s="39"/>
      <c r="H90" s="39" t="s">
        <v>22</v>
      </c>
      <c r="I90" s="39"/>
      <c r="J90" s="39"/>
      <c r="K90" s="39" t="s">
        <v>22</v>
      </c>
      <c r="L90" s="39"/>
      <c r="M90" s="39"/>
      <c r="N90" s="39" t="s">
        <v>22</v>
      </c>
      <c r="O90" s="39" t="s">
        <v>22</v>
      </c>
      <c r="P90" s="39"/>
      <c r="Q90" s="39" t="s">
        <v>22</v>
      </c>
      <c r="R90" s="39"/>
      <c r="S90" s="39" t="s">
        <v>22</v>
      </c>
      <c r="T90" s="39" t="s">
        <v>22</v>
      </c>
      <c r="U90" s="39" t="s">
        <v>22</v>
      </c>
      <c r="V90" s="39" t="s">
        <v>22</v>
      </c>
      <c r="W90" s="39" t="s">
        <v>22</v>
      </c>
      <c r="X90" s="39" t="s">
        <v>22</v>
      </c>
      <c r="Y90" s="39" t="s">
        <v>22</v>
      </c>
      <c r="Z90" s="39" t="s">
        <v>22</v>
      </c>
      <c r="AA90" s="39"/>
      <c r="AB90" s="39"/>
      <c r="AC90" s="39"/>
      <c r="AD90" s="39" t="s">
        <v>22</v>
      </c>
      <c r="AE90" s="39"/>
      <c r="AF90" s="39"/>
      <c r="AG90" s="39" t="s">
        <v>22</v>
      </c>
      <c r="AH90" s="39"/>
      <c r="AI90" s="39"/>
      <c r="AJ90" s="39" t="s">
        <v>22</v>
      </c>
      <c r="AK90" s="39"/>
      <c r="AL90" s="39"/>
      <c r="AM90" s="39"/>
      <c r="AN90" s="39"/>
      <c r="AO90" s="39"/>
      <c r="AP90" s="39"/>
      <c r="AQ90" s="39"/>
      <c r="AR90" s="39" t="s">
        <v>22</v>
      </c>
      <c r="AS90" s="39"/>
      <c r="AT90" s="39"/>
      <c r="AU90" s="39" t="s">
        <v>22</v>
      </c>
      <c r="AV90" s="39"/>
      <c r="AW90" s="39" t="s">
        <v>22</v>
      </c>
      <c r="AX90" s="39" t="s">
        <v>22</v>
      </c>
      <c r="AY90" s="39" t="s">
        <v>22</v>
      </c>
      <c r="AZ90" s="39" t="s">
        <v>22</v>
      </c>
      <c r="BA90" s="39"/>
      <c r="BB90" s="39" t="s">
        <v>22</v>
      </c>
      <c r="BC90" s="39" t="s">
        <v>22</v>
      </c>
      <c r="BD90" s="39"/>
      <c r="BE90" s="39" t="s">
        <v>22</v>
      </c>
      <c r="BF90" s="39" t="s">
        <v>22</v>
      </c>
      <c r="BG90" s="39" t="s">
        <v>22</v>
      </c>
      <c r="BH90" s="39"/>
      <c r="BI90" s="39"/>
      <c r="BJ90" s="39" t="s">
        <v>22</v>
      </c>
      <c r="BK90" s="39" t="s">
        <v>22</v>
      </c>
      <c r="BL90" s="39"/>
      <c r="BM90" s="39" t="s">
        <v>183</v>
      </c>
      <c r="BN90" s="46" t="s">
        <v>535</v>
      </c>
      <c r="BO90" s="46" t="s">
        <v>536</v>
      </c>
      <c r="BP90" s="30"/>
      <c r="BQ90" s="30"/>
      <c r="BR90" s="30"/>
      <c r="BS90" s="31"/>
    </row>
    <row r="91" spans="1:71" ht="84.75" customHeight="1">
      <c r="A91" s="39">
        <v>85</v>
      </c>
      <c r="B91" s="19" t="s">
        <v>537</v>
      </c>
      <c r="C91" s="39">
        <v>2013</v>
      </c>
      <c r="D91" s="39" t="s">
        <v>557</v>
      </c>
      <c r="E91" s="40" t="s">
        <v>538</v>
      </c>
      <c r="F91" s="39" t="s">
        <v>539</v>
      </c>
      <c r="G91" s="39" t="s">
        <v>22</v>
      </c>
      <c r="H91" s="39" t="s">
        <v>22</v>
      </c>
      <c r="I91" s="39"/>
      <c r="J91" s="39" t="s">
        <v>22</v>
      </c>
      <c r="K91" s="39"/>
      <c r="L91" s="39" t="s">
        <v>22</v>
      </c>
      <c r="M91" s="39"/>
      <c r="N91" s="39"/>
      <c r="O91" s="39"/>
      <c r="P91" s="39" t="s">
        <v>22</v>
      </c>
      <c r="Q91" s="39"/>
      <c r="R91" s="39"/>
      <c r="S91" s="39"/>
      <c r="T91" s="39"/>
      <c r="U91" s="39"/>
      <c r="V91" s="39"/>
      <c r="W91" s="39"/>
      <c r="X91" s="39" t="s">
        <v>22</v>
      </c>
      <c r="Y91" s="39" t="s">
        <v>22</v>
      </c>
      <c r="Z91" s="39" t="s">
        <v>22</v>
      </c>
      <c r="AA91" s="39"/>
      <c r="AB91" s="39" t="s">
        <v>22</v>
      </c>
      <c r="AC91" s="39"/>
      <c r="AD91" s="39"/>
      <c r="AE91" s="39" t="s">
        <v>22</v>
      </c>
      <c r="AF91" s="39"/>
      <c r="AG91" s="39"/>
      <c r="AH91" s="39" t="s">
        <v>22</v>
      </c>
      <c r="AI91" s="39"/>
      <c r="AJ91" s="39"/>
      <c r="AK91" s="39"/>
      <c r="AL91" s="39"/>
      <c r="AM91" s="39" t="s">
        <v>22</v>
      </c>
      <c r="AN91" s="39" t="s">
        <v>22</v>
      </c>
      <c r="AO91" s="39"/>
      <c r="AP91" s="39"/>
      <c r="AQ91" s="39" t="s">
        <v>22</v>
      </c>
      <c r="AR91" s="39" t="s">
        <v>22</v>
      </c>
      <c r="AS91" s="39" t="s">
        <v>22</v>
      </c>
      <c r="AT91" s="39" t="s">
        <v>22</v>
      </c>
      <c r="AU91" s="39" t="s">
        <v>22</v>
      </c>
      <c r="AV91" s="39" t="s">
        <v>22</v>
      </c>
      <c r="AW91" s="39"/>
      <c r="AX91" s="39"/>
      <c r="AY91" s="39"/>
      <c r="AZ91" s="39"/>
      <c r="BA91" s="39"/>
      <c r="BB91" s="39" t="s">
        <v>22</v>
      </c>
      <c r="BC91" s="39"/>
      <c r="BD91" s="39"/>
      <c r="BE91" s="39" t="s">
        <v>22</v>
      </c>
      <c r="BF91" s="39"/>
      <c r="BG91" s="39"/>
      <c r="BH91" s="39"/>
      <c r="BI91" s="39"/>
      <c r="BJ91" s="39"/>
      <c r="BK91" s="39"/>
      <c r="BL91" s="39"/>
      <c r="BM91" s="39" t="s">
        <v>184</v>
      </c>
      <c r="BN91" s="46" t="s">
        <v>541</v>
      </c>
      <c r="BO91" s="46" t="s">
        <v>540</v>
      </c>
      <c r="BP91" s="30"/>
      <c r="BQ91" s="30"/>
      <c r="BR91" s="30"/>
      <c r="BS91" s="31"/>
    </row>
    <row r="92" spans="1:71" ht="60" customHeight="1">
      <c r="A92" s="39">
        <v>86</v>
      </c>
      <c r="B92" s="19" t="s">
        <v>543</v>
      </c>
      <c r="C92" s="39">
        <v>2010</v>
      </c>
      <c r="D92" s="39" t="s">
        <v>555</v>
      </c>
      <c r="E92" s="40" t="s">
        <v>547</v>
      </c>
      <c r="F92" s="39" t="s">
        <v>546</v>
      </c>
      <c r="G92" s="39"/>
      <c r="H92" s="39" t="s">
        <v>22</v>
      </c>
      <c r="I92" s="39"/>
      <c r="J92" s="39" t="s">
        <v>22</v>
      </c>
      <c r="K92" s="39"/>
      <c r="L92" s="39" t="s">
        <v>22</v>
      </c>
      <c r="M92" s="39"/>
      <c r="N92" s="39"/>
      <c r="O92" s="39" t="s">
        <v>22</v>
      </c>
      <c r="P92" s="39" t="s">
        <v>22</v>
      </c>
      <c r="Q92" s="39"/>
      <c r="R92" s="39"/>
      <c r="S92" s="39"/>
      <c r="T92" s="39"/>
      <c r="U92" s="39"/>
      <c r="V92" s="39"/>
      <c r="W92" s="39"/>
      <c r="X92" s="39" t="s">
        <v>22</v>
      </c>
      <c r="Y92" s="39" t="s">
        <v>22</v>
      </c>
      <c r="Z92" s="39" t="s">
        <v>22</v>
      </c>
      <c r="AA92" s="39" t="s">
        <v>22</v>
      </c>
      <c r="AB92" s="39" t="s">
        <v>22</v>
      </c>
      <c r="AC92" s="39"/>
      <c r="AD92" s="39" t="s">
        <v>22</v>
      </c>
      <c r="AE92" s="39"/>
      <c r="AF92" s="39"/>
      <c r="AG92" s="39"/>
      <c r="AH92" s="39" t="s">
        <v>22</v>
      </c>
      <c r="AI92" s="39"/>
      <c r="AJ92" s="39"/>
      <c r="AK92" s="39"/>
      <c r="AL92" s="39"/>
      <c r="AM92" s="39" t="s">
        <v>22</v>
      </c>
      <c r="AN92" s="39" t="s">
        <v>22</v>
      </c>
      <c r="AO92" s="39" t="s">
        <v>22</v>
      </c>
      <c r="AP92" s="39" t="s">
        <v>22</v>
      </c>
      <c r="AQ92" s="39" t="s">
        <v>22</v>
      </c>
      <c r="AR92" s="39" t="s">
        <v>22</v>
      </c>
      <c r="AS92" s="39" t="s">
        <v>22</v>
      </c>
      <c r="AT92" s="39" t="s">
        <v>22</v>
      </c>
      <c r="AU92" s="39"/>
      <c r="AV92" s="39" t="s">
        <v>22</v>
      </c>
      <c r="AW92" s="39"/>
      <c r="AX92" s="39"/>
      <c r="AY92" s="39"/>
      <c r="AZ92" s="39"/>
      <c r="BA92" s="39" t="s">
        <v>22</v>
      </c>
      <c r="BB92" s="39"/>
      <c r="BC92" s="39"/>
      <c r="BD92" s="39"/>
      <c r="BE92" s="39"/>
      <c r="BF92" s="39"/>
      <c r="BG92" s="39"/>
      <c r="BH92" s="39"/>
      <c r="BI92" s="39"/>
      <c r="BJ92" s="39"/>
      <c r="BK92" s="39"/>
      <c r="BL92" s="39"/>
      <c r="BM92" s="39" t="s">
        <v>183</v>
      </c>
      <c r="BN92" s="46" t="s">
        <v>544</v>
      </c>
      <c r="BO92" s="46" t="s">
        <v>545</v>
      </c>
      <c r="BP92" s="30"/>
      <c r="BQ92" s="30"/>
      <c r="BR92" s="30"/>
      <c r="BS92" s="31"/>
    </row>
    <row r="93" spans="1:71" ht="69.75" customHeight="1">
      <c r="A93" s="39">
        <v>87</v>
      </c>
      <c r="B93" s="19" t="s">
        <v>548</v>
      </c>
      <c r="C93" s="39">
        <v>2012</v>
      </c>
      <c r="D93" s="39" t="s">
        <v>555</v>
      </c>
      <c r="E93" s="40" t="s">
        <v>549</v>
      </c>
      <c r="F93" s="39" t="s">
        <v>550</v>
      </c>
      <c r="G93" s="39"/>
      <c r="H93" s="39" t="s">
        <v>22</v>
      </c>
      <c r="I93" s="39"/>
      <c r="J93" s="39"/>
      <c r="K93" s="39" t="s">
        <v>22</v>
      </c>
      <c r="L93" s="39"/>
      <c r="M93" s="39"/>
      <c r="N93" s="39" t="s">
        <v>22</v>
      </c>
      <c r="O93" s="39" t="s">
        <v>22</v>
      </c>
      <c r="P93" s="39"/>
      <c r="Q93" s="39" t="s">
        <v>22</v>
      </c>
      <c r="R93" s="39"/>
      <c r="S93" s="39" t="s">
        <v>22</v>
      </c>
      <c r="T93" s="39" t="s">
        <v>22</v>
      </c>
      <c r="U93" s="39" t="s">
        <v>22</v>
      </c>
      <c r="V93" s="39" t="s">
        <v>22</v>
      </c>
      <c r="W93" s="39" t="s">
        <v>22</v>
      </c>
      <c r="X93" s="39" t="s">
        <v>22</v>
      </c>
      <c r="Y93" s="39" t="s">
        <v>22</v>
      </c>
      <c r="Z93" s="39" t="s">
        <v>22</v>
      </c>
      <c r="AA93" s="39" t="s">
        <v>22</v>
      </c>
      <c r="AB93" s="39" t="s">
        <v>22</v>
      </c>
      <c r="AC93" s="39"/>
      <c r="AD93" s="39"/>
      <c r="AE93" s="39" t="s">
        <v>22</v>
      </c>
      <c r="AF93" s="39" t="s">
        <v>22</v>
      </c>
      <c r="AG93" s="39" t="s">
        <v>22</v>
      </c>
      <c r="AH93" s="39" t="s">
        <v>22</v>
      </c>
      <c r="AI93" s="39"/>
      <c r="AJ93" s="39" t="s">
        <v>22</v>
      </c>
      <c r="AK93" s="39"/>
      <c r="AL93" s="39"/>
      <c r="AM93" s="39"/>
      <c r="AN93" s="39"/>
      <c r="AO93" s="39"/>
      <c r="AP93" s="39"/>
      <c r="AQ93" s="39" t="s">
        <v>22</v>
      </c>
      <c r="AR93" s="39"/>
      <c r="AS93" s="39" t="s">
        <v>22</v>
      </c>
      <c r="AT93" s="39" t="s">
        <v>22</v>
      </c>
      <c r="AU93" s="39"/>
      <c r="AV93" s="39"/>
      <c r="AW93" s="39" t="s">
        <v>22</v>
      </c>
      <c r="AX93" s="39" t="s">
        <v>22</v>
      </c>
      <c r="AY93" s="39" t="s">
        <v>22</v>
      </c>
      <c r="AZ93" s="39" t="s">
        <v>22</v>
      </c>
      <c r="BA93" s="39"/>
      <c r="BB93" s="39" t="s">
        <v>22</v>
      </c>
      <c r="BC93" s="39" t="s">
        <v>22</v>
      </c>
      <c r="BD93" s="39"/>
      <c r="BE93" s="39" t="s">
        <v>22</v>
      </c>
      <c r="BF93" s="39" t="s">
        <v>22</v>
      </c>
      <c r="BG93" s="39" t="s">
        <v>22</v>
      </c>
      <c r="BH93" s="39"/>
      <c r="BI93" s="39"/>
      <c r="BJ93" s="39" t="s">
        <v>22</v>
      </c>
      <c r="BK93" s="39"/>
      <c r="BL93" s="39" t="s">
        <v>22</v>
      </c>
      <c r="BM93" s="39" t="s">
        <v>183</v>
      </c>
      <c r="BN93" s="46" t="s">
        <v>551</v>
      </c>
      <c r="BO93" s="46" t="s">
        <v>552</v>
      </c>
      <c r="BP93" s="30"/>
      <c r="BQ93" s="67" t="s">
        <v>553</v>
      </c>
      <c r="BR93" s="30"/>
      <c r="BS93" s="31"/>
    </row>
    <row r="94" spans="1:71" ht="60" customHeight="1">
      <c r="A94" s="39">
        <v>88</v>
      </c>
      <c r="B94" s="19" t="s">
        <v>629</v>
      </c>
      <c r="C94" s="39">
        <v>2010</v>
      </c>
      <c r="D94" s="39" t="s">
        <v>555</v>
      </c>
      <c r="E94" s="39" t="s">
        <v>630</v>
      </c>
      <c r="F94" s="39" t="s">
        <v>631</v>
      </c>
      <c r="G94" s="39"/>
      <c r="H94" s="39" t="s">
        <v>22</v>
      </c>
      <c r="I94" s="39"/>
      <c r="J94" s="39" t="s">
        <v>22</v>
      </c>
      <c r="K94" s="39"/>
      <c r="L94" s="39"/>
      <c r="M94" s="39" t="s">
        <v>22</v>
      </c>
      <c r="N94" s="39"/>
      <c r="O94" s="39" t="s">
        <v>22</v>
      </c>
      <c r="P94" s="39" t="s">
        <v>22</v>
      </c>
      <c r="Q94" s="39"/>
      <c r="R94" s="39"/>
      <c r="S94" s="39"/>
      <c r="T94" s="39"/>
      <c r="U94" s="39"/>
      <c r="V94" s="39"/>
      <c r="W94" s="39"/>
      <c r="X94" s="39"/>
      <c r="Y94" s="39"/>
      <c r="Z94" s="39"/>
      <c r="AA94" s="39"/>
      <c r="AB94" s="39" t="s">
        <v>22</v>
      </c>
      <c r="AC94" s="39"/>
      <c r="AD94" s="39"/>
      <c r="AE94" s="39" t="s">
        <v>22</v>
      </c>
      <c r="AF94" s="39" t="s">
        <v>22</v>
      </c>
      <c r="AG94" s="39" t="s">
        <v>22</v>
      </c>
      <c r="AH94" s="39" t="s">
        <v>22</v>
      </c>
      <c r="AI94" s="39"/>
      <c r="AJ94" s="39"/>
      <c r="AK94" s="39"/>
      <c r="AL94" s="39"/>
      <c r="AM94" s="39" t="s">
        <v>22</v>
      </c>
      <c r="AN94" s="39"/>
      <c r="AO94" s="39"/>
      <c r="AP94" s="39"/>
      <c r="AQ94" s="39" t="s">
        <v>22</v>
      </c>
      <c r="AR94" s="39"/>
      <c r="AS94" s="39"/>
      <c r="AT94" s="39" t="s">
        <v>22</v>
      </c>
      <c r="AU94" s="39"/>
      <c r="AV94" s="39" t="s">
        <v>22</v>
      </c>
      <c r="AW94" s="39"/>
      <c r="AX94" s="39"/>
      <c r="AY94" s="39"/>
      <c r="AZ94" s="39"/>
      <c r="BA94" s="39"/>
      <c r="BB94" s="39"/>
      <c r="BC94" s="39"/>
      <c r="BD94" s="39"/>
      <c r="BE94" s="39"/>
      <c r="BF94" s="39"/>
      <c r="BG94" s="39"/>
      <c r="BH94" s="39"/>
      <c r="BI94" s="39"/>
      <c r="BJ94" s="39"/>
      <c r="BK94" s="39"/>
      <c r="BL94" s="39"/>
      <c r="BM94" s="39" t="s">
        <v>184</v>
      </c>
      <c r="BN94" s="46" t="s">
        <v>632</v>
      </c>
      <c r="BO94" s="46" t="s">
        <v>633</v>
      </c>
      <c r="BP94" s="30"/>
      <c r="BQ94" s="30"/>
      <c r="BR94" s="30"/>
      <c r="BS94" s="31"/>
    </row>
    <row r="95" spans="1:71" ht="60" customHeight="1">
      <c r="A95" s="39">
        <v>89</v>
      </c>
      <c r="B95" s="19" t="s">
        <v>634</v>
      </c>
      <c r="C95" s="39">
        <v>2011</v>
      </c>
      <c r="D95" s="39" t="s">
        <v>557</v>
      </c>
      <c r="E95" s="40" t="s">
        <v>635</v>
      </c>
      <c r="F95" s="39" t="s">
        <v>636</v>
      </c>
      <c r="G95" s="39"/>
      <c r="H95" s="39" t="s">
        <v>22</v>
      </c>
      <c r="I95" s="39"/>
      <c r="J95" s="39"/>
      <c r="K95" s="39" t="s">
        <v>22</v>
      </c>
      <c r="L95" s="39"/>
      <c r="M95" s="39"/>
      <c r="N95" s="39" t="s">
        <v>22</v>
      </c>
      <c r="O95" s="39" t="s">
        <v>22</v>
      </c>
      <c r="P95" s="39" t="s">
        <v>22</v>
      </c>
      <c r="Q95" s="39" t="s">
        <v>22</v>
      </c>
      <c r="R95" s="39"/>
      <c r="S95" s="39" t="s">
        <v>22</v>
      </c>
      <c r="T95" s="39" t="s">
        <v>22</v>
      </c>
      <c r="U95" s="39" t="s">
        <v>22</v>
      </c>
      <c r="V95" s="39" t="s">
        <v>22</v>
      </c>
      <c r="W95" s="39" t="s">
        <v>22</v>
      </c>
      <c r="X95" s="39" t="s">
        <v>22</v>
      </c>
      <c r="Y95" s="39"/>
      <c r="Z95" s="39"/>
      <c r="AA95" s="39"/>
      <c r="AB95" s="39"/>
      <c r="AC95" s="39"/>
      <c r="AD95" s="39"/>
      <c r="AE95" s="39" t="s">
        <v>22</v>
      </c>
      <c r="AF95" s="39"/>
      <c r="AG95" s="39" t="s">
        <v>22</v>
      </c>
      <c r="AH95" s="39"/>
      <c r="AI95" s="39" t="s">
        <v>22</v>
      </c>
      <c r="AJ95" s="39"/>
      <c r="AK95" s="39"/>
      <c r="AL95" s="39"/>
      <c r="AM95" s="39"/>
      <c r="AN95" s="39"/>
      <c r="AO95" s="39"/>
      <c r="AP95" s="39"/>
      <c r="AQ95" s="39"/>
      <c r="AR95" s="39" t="s">
        <v>22</v>
      </c>
      <c r="AS95" s="39"/>
      <c r="AT95" s="39"/>
      <c r="AU95" s="39"/>
      <c r="AV95" s="39"/>
      <c r="AW95" s="39"/>
      <c r="AX95" s="39" t="s">
        <v>22</v>
      </c>
      <c r="AY95" s="39"/>
      <c r="AZ95" s="39"/>
      <c r="BA95" s="39"/>
      <c r="BB95" s="39" t="s">
        <v>22</v>
      </c>
      <c r="BC95" s="39" t="s">
        <v>22</v>
      </c>
      <c r="BD95" s="39"/>
      <c r="BE95" s="39" t="s">
        <v>22</v>
      </c>
      <c r="BF95" s="39"/>
      <c r="BG95" s="39"/>
      <c r="BH95" s="39"/>
      <c r="BI95" s="39"/>
      <c r="BJ95" s="39"/>
      <c r="BK95" s="39"/>
      <c r="BL95" s="39"/>
      <c r="BM95" s="39" t="s">
        <v>184</v>
      </c>
      <c r="BN95" s="46" t="s">
        <v>637</v>
      </c>
      <c r="BO95" s="46" t="s">
        <v>638</v>
      </c>
      <c r="BP95" s="30"/>
      <c r="BQ95" s="30"/>
      <c r="BR95" s="30"/>
      <c r="BS95" s="31"/>
    </row>
    <row r="96" spans="1:71" ht="83.25" customHeight="1">
      <c r="A96" s="68">
        <v>90</v>
      </c>
      <c r="B96" s="78" t="s">
        <v>639</v>
      </c>
      <c r="C96" s="68">
        <v>1978</v>
      </c>
      <c r="D96" s="68" t="s">
        <v>555</v>
      </c>
      <c r="E96" s="69" t="s">
        <v>642</v>
      </c>
      <c r="F96" s="68" t="s">
        <v>98</v>
      </c>
      <c r="G96" s="68"/>
      <c r="H96" s="68" t="s">
        <v>22</v>
      </c>
      <c r="I96" s="68"/>
      <c r="J96" s="68" t="s">
        <v>22</v>
      </c>
      <c r="K96" s="68"/>
      <c r="L96" s="68"/>
      <c r="M96" s="68" t="s">
        <v>22</v>
      </c>
      <c r="N96" s="68"/>
      <c r="O96" s="68"/>
      <c r="P96" s="68" t="s">
        <v>22</v>
      </c>
      <c r="Q96" s="68"/>
      <c r="R96" s="68"/>
      <c r="S96" s="68"/>
      <c r="T96" s="68" t="s">
        <v>22</v>
      </c>
      <c r="U96" s="68" t="s">
        <v>22</v>
      </c>
      <c r="V96" s="39"/>
      <c r="W96" s="39" t="s">
        <v>22</v>
      </c>
      <c r="X96" s="39" t="s">
        <v>22</v>
      </c>
      <c r="Y96" s="39"/>
      <c r="Z96" s="39" t="s">
        <v>22</v>
      </c>
      <c r="AA96" s="39"/>
      <c r="AB96" s="39"/>
      <c r="AC96" s="39"/>
      <c r="AD96" s="39"/>
      <c r="AE96" s="39" t="s">
        <v>22</v>
      </c>
      <c r="AF96" s="39" t="s">
        <v>22</v>
      </c>
      <c r="AG96" s="39" t="s">
        <v>22</v>
      </c>
      <c r="AH96" s="39" t="s">
        <v>22</v>
      </c>
      <c r="AI96" s="39"/>
      <c r="AJ96" s="39" t="s">
        <v>22</v>
      </c>
      <c r="AK96" s="39"/>
      <c r="AL96" s="39" t="s">
        <v>22</v>
      </c>
      <c r="AM96" s="39"/>
      <c r="AN96" s="39"/>
      <c r="AO96" s="39"/>
      <c r="AP96" s="39"/>
      <c r="AQ96" s="39" t="s">
        <v>22</v>
      </c>
      <c r="AR96" s="39" t="s">
        <v>22</v>
      </c>
      <c r="AS96" s="39" t="s">
        <v>22</v>
      </c>
      <c r="AT96" s="39" t="s">
        <v>22</v>
      </c>
      <c r="AU96" s="39"/>
      <c r="AV96" s="39" t="s">
        <v>22</v>
      </c>
      <c r="AW96" s="39"/>
      <c r="AX96" s="39"/>
      <c r="AY96" s="39"/>
      <c r="AZ96" s="39"/>
      <c r="BA96" s="39"/>
      <c r="BB96" s="39" t="s">
        <v>22</v>
      </c>
      <c r="BC96" s="39"/>
      <c r="BD96" s="39"/>
      <c r="BE96" s="39" t="s">
        <v>22</v>
      </c>
      <c r="BF96" s="39" t="s">
        <v>22</v>
      </c>
      <c r="BG96" s="68" t="s">
        <v>22</v>
      </c>
      <c r="BH96" s="68"/>
      <c r="BI96" s="68"/>
      <c r="BJ96" s="68"/>
      <c r="BK96" s="68"/>
      <c r="BL96" s="68" t="s">
        <v>22</v>
      </c>
      <c r="BM96" s="68" t="s">
        <v>184</v>
      </c>
      <c r="BN96" s="70" t="s">
        <v>644</v>
      </c>
      <c r="BO96" s="70" t="s">
        <v>645</v>
      </c>
      <c r="BP96" s="30" t="s">
        <v>643</v>
      </c>
      <c r="BQ96" s="30"/>
      <c r="BR96" s="30"/>
      <c r="BS96" s="31"/>
    </row>
    <row r="97" spans="1:71" ht="91.5" customHeight="1">
      <c r="A97" s="68">
        <v>91</v>
      </c>
      <c r="B97" s="78" t="s">
        <v>646</v>
      </c>
      <c r="C97" s="68">
        <v>2010</v>
      </c>
      <c r="D97" s="68" t="s">
        <v>555</v>
      </c>
      <c r="E97" s="69" t="s">
        <v>647</v>
      </c>
      <c r="F97" s="68" t="s">
        <v>98</v>
      </c>
      <c r="G97" s="68"/>
      <c r="H97" s="68" t="s">
        <v>22</v>
      </c>
      <c r="I97" s="68"/>
      <c r="J97" s="68" t="s">
        <v>22</v>
      </c>
      <c r="K97" s="68"/>
      <c r="L97" s="68"/>
      <c r="M97" s="68" t="s">
        <v>22</v>
      </c>
      <c r="N97" s="68"/>
      <c r="O97" s="68"/>
      <c r="P97" s="68" t="s">
        <v>22</v>
      </c>
      <c r="Q97" s="68"/>
      <c r="R97" s="68"/>
      <c r="S97" s="68"/>
      <c r="T97" s="68" t="s">
        <v>22</v>
      </c>
      <c r="U97" s="68" t="s">
        <v>22</v>
      </c>
      <c r="V97" s="68"/>
      <c r="W97" s="68" t="s">
        <v>22</v>
      </c>
      <c r="X97" s="68" t="s">
        <v>22</v>
      </c>
      <c r="Y97" s="68"/>
      <c r="Z97" s="68" t="s">
        <v>22</v>
      </c>
      <c r="AA97" s="68"/>
      <c r="AB97" s="68"/>
      <c r="AC97" s="68"/>
      <c r="AD97" s="68"/>
      <c r="AE97" s="68" t="s">
        <v>22</v>
      </c>
      <c r="AF97" s="68" t="s">
        <v>22</v>
      </c>
      <c r="AG97" s="68" t="s">
        <v>22</v>
      </c>
      <c r="AH97" s="68" t="s">
        <v>22</v>
      </c>
      <c r="AI97" s="68"/>
      <c r="AJ97" s="68" t="s">
        <v>22</v>
      </c>
      <c r="AK97" s="68"/>
      <c r="AL97" s="68" t="s">
        <v>22</v>
      </c>
      <c r="AM97" s="68"/>
      <c r="AN97" s="68"/>
      <c r="AO97" s="68"/>
      <c r="AP97" s="68" t="s">
        <v>22</v>
      </c>
      <c r="AQ97" s="68" t="s">
        <v>22</v>
      </c>
      <c r="AR97" s="68" t="s">
        <v>22</v>
      </c>
      <c r="AS97" s="68" t="s">
        <v>22</v>
      </c>
      <c r="AT97" s="68" t="s">
        <v>22</v>
      </c>
      <c r="AU97" s="68"/>
      <c r="AV97" s="68" t="s">
        <v>22</v>
      </c>
      <c r="AW97" s="68"/>
      <c r="AX97" s="68"/>
      <c r="AY97" s="68"/>
      <c r="AZ97" s="68"/>
      <c r="BA97" s="68"/>
      <c r="BB97" s="68"/>
      <c r="BC97" s="68"/>
      <c r="BD97" s="68"/>
      <c r="BE97" s="68"/>
      <c r="BF97" s="68"/>
      <c r="BG97" s="68"/>
      <c r="BH97" s="68"/>
      <c r="BI97" s="68"/>
      <c r="BJ97" s="68"/>
      <c r="BK97" s="68"/>
      <c r="BL97" s="68"/>
      <c r="BM97" s="68" t="s">
        <v>183</v>
      </c>
      <c r="BN97" s="70" t="s">
        <v>648</v>
      </c>
      <c r="BO97" s="70" t="s">
        <v>650</v>
      </c>
      <c r="BP97" s="70" t="s">
        <v>649</v>
      </c>
      <c r="BQ97" s="30"/>
      <c r="BR97" s="67" t="s">
        <v>651</v>
      </c>
      <c r="BS97" s="31"/>
    </row>
    <row r="98" spans="1:71" ht="91.5" customHeight="1">
      <c r="A98" s="39">
        <v>92</v>
      </c>
      <c r="B98" s="19" t="s">
        <v>656</v>
      </c>
      <c r="C98" s="39">
        <v>1993</v>
      </c>
      <c r="D98" s="39" t="s">
        <v>555</v>
      </c>
      <c r="E98" s="39" t="s">
        <v>662</v>
      </c>
      <c r="F98" s="39" t="s">
        <v>661</v>
      </c>
      <c r="G98" s="39"/>
      <c r="H98" s="39" t="s">
        <v>22</v>
      </c>
      <c r="I98" s="39"/>
      <c r="J98" s="39"/>
      <c r="K98" s="39" t="s">
        <v>22</v>
      </c>
      <c r="L98" s="39"/>
      <c r="M98" s="39" t="s">
        <v>22</v>
      </c>
      <c r="N98" s="39"/>
      <c r="O98" s="39" t="s">
        <v>22</v>
      </c>
      <c r="P98" s="39" t="s">
        <v>22</v>
      </c>
      <c r="Q98" s="39" t="s">
        <v>22</v>
      </c>
      <c r="R98" s="39"/>
      <c r="S98" s="39"/>
      <c r="T98" s="39" t="s">
        <v>22</v>
      </c>
      <c r="U98" s="39" t="s">
        <v>22</v>
      </c>
      <c r="V98" s="39" t="s">
        <v>22</v>
      </c>
      <c r="W98" s="39" t="s">
        <v>22</v>
      </c>
      <c r="X98" s="39" t="s">
        <v>22</v>
      </c>
      <c r="Y98" s="39" t="s">
        <v>22</v>
      </c>
      <c r="Z98" s="39" t="s">
        <v>22</v>
      </c>
      <c r="AA98" s="39" t="s">
        <v>22</v>
      </c>
      <c r="AB98" s="39" t="s">
        <v>22</v>
      </c>
      <c r="AC98" s="39"/>
      <c r="AD98" s="39"/>
      <c r="AE98" s="39" t="s">
        <v>22</v>
      </c>
      <c r="AF98" s="39" t="s">
        <v>22</v>
      </c>
      <c r="AG98" s="39" t="s">
        <v>22</v>
      </c>
      <c r="AH98" s="39" t="s">
        <v>22</v>
      </c>
      <c r="AI98" s="39"/>
      <c r="AJ98" s="39"/>
      <c r="AK98" s="39"/>
      <c r="AL98" s="39" t="s">
        <v>22</v>
      </c>
      <c r="AM98" s="39"/>
      <c r="AN98" s="39"/>
      <c r="AO98" s="39"/>
      <c r="AP98" s="39"/>
      <c r="AQ98" s="39" t="s">
        <v>22</v>
      </c>
      <c r="AR98" s="39" t="s">
        <v>22</v>
      </c>
      <c r="AS98" s="39" t="s">
        <v>22</v>
      </c>
      <c r="AT98" s="39" t="s">
        <v>22</v>
      </c>
      <c r="AU98" s="39"/>
      <c r="AV98" s="39"/>
      <c r="AW98" s="39"/>
      <c r="AX98" s="39"/>
      <c r="AY98" s="39"/>
      <c r="AZ98" s="39"/>
      <c r="BA98" s="39"/>
      <c r="BB98" s="39" t="s">
        <v>22</v>
      </c>
      <c r="BC98" s="39"/>
      <c r="BD98" s="39"/>
      <c r="BE98" s="39" t="s">
        <v>22</v>
      </c>
      <c r="BF98" s="39" t="s">
        <v>22</v>
      </c>
      <c r="BG98" s="39" t="s">
        <v>22</v>
      </c>
      <c r="BH98" s="39"/>
      <c r="BI98" s="39"/>
      <c r="BJ98" s="39"/>
      <c r="BK98" s="39"/>
      <c r="BL98" s="39" t="s">
        <v>22</v>
      </c>
      <c r="BM98" s="39" t="s">
        <v>184</v>
      </c>
      <c r="BN98" s="46" t="s">
        <v>660</v>
      </c>
      <c r="BO98" s="46" t="s">
        <v>663</v>
      </c>
      <c r="BP98" s="46" t="s">
        <v>659</v>
      </c>
      <c r="BQ98" s="75" t="s">
        <v>664</v>
      </c>
      <c r="BR98" s="66"/>
      <c r="BS98" s="31"/>
    </row>
    <row r="99" spans="1:71" ht="141.75" customHeight="1">
      <c r="A99" s="39">
        <v>93</v>
      </c>
      <c r="B99" s="19" t="s">
        <v>666</v>
      </c>
      <c r="C99" s="39">
        <v>1998</v>
      </c>
      <c r="D99" s="39" t="s">
        <v>555</v>
      </c>
      <c r="E99" s="39" t="s">
        <v>665</v>
      </c>
      <c r="F99" s="39" t="s">
        <v>658</v>
      </c>
      <c r="G99" s="39"/>
      <c r="H99" s="39" t="s">
        <v>22</v>
      </c>
      <c r="I99" s="39"/>
      <c r="J99" s="39"/>
      <c r="K99" s="39" t="s">
        <v>22</v>
      </c>
      <c r="L99" s="39"/>
      <c r="M99" s="39" t="s">
        <v>22</v>
      </c>
      <c r="N99" s="39"/>
      <c r="O99" s="39" t="s">
        <v>22</v>
      </c>
      <c r="P99" s="39" t="s">
        <v>22</v>
      </c>
      <c r="Q99" s="39" t="s">
        <v>22</v>
      </c>
      <c r="R99" s="39"/>
      <c r="S99" s="39"/>
      <c r="T99" s="39" t="s">
        <v>22</v>
      </c>
      <c r="U99" s="39" t="s">
        <v>22</v>
      </c>
      <c r="V99" s="39" t="s">
        <v>22</v>
      </c>
      <c r="W99" s="39" t="s">
        <v>22</v>
      </c>
      <c r="X99" s="39" t="s">
        <v>22</v>
      </c>
      <c r="Y99" s="39" t="s">
        <v>22</v>
      </c>
      <c r="Z99" s="39" t="s">
        <v>22</v>
      </c>
      <c r="AA99" s="39" t="s">
        <v>22</v>
      </c>
      <c r="AB99" s="39" t="s">
        <v>22</v>
      </c>
      <c r="AC99" s="39"/>
      <c r="AD99" s="39"/>
      <c r="AE99" s="39" t="s">
        <v>22</v>
      </c>
      <c r="AF99" s="39" t="s">
        <v>22</v>
      </c>
      <c r="AG99" s="39" t="s">
        <v>22</v>
      </c>
      <c r="AH99" s="39" t="s">
        <v>22</v>
      </c>
      <c r="AI99" s="39"/>
      <c r="AJ99" s="39"/>
      <c r="AK99" s="39"/>
      <c r="AL99" s="39" t="s">
        <v>22</v>
      </c>
      <c r="AM99" s="39"/>
      <c r="AN99" s="39"/>
      <c r="AO99" s="39"/>
      <c r="AP99" s="39"/>
      <c r="AQ99" s="39"/>
      <c r="AR99" s="39"/>
      <c r="AS99" s="39"/>
      <c r="AT99" s="39" t="s">
        <v>22</v>
      </c>
      <c r="AU99" s="39"/>
      <c r="AV99" s="39" t="s">
        <v>22</v>
      </c>
      <c r="AW99" s="39"/>
      <c r="AX99" s="39"/>
      <c r="AY99" s="39"/>
      <c r="AZ99" s="39"/>
      <c r="BA99" s="39"/>
      <c r="BB99" s="39" t="s">
        <v>22</v>
      </c>
      <c r="BC99" s="39"/>
      <c r="BD99" s="39"/>
      <c r="BE99" s="39" t="s">
        <v>22</v>
      </c>
      <c r="BF99" s="39" t="s">
        <v>22</v>
      </c>
      <c r="BG99" s="39" t="s">
        <v>22</v>
      </c>
      <c r="BH99" s="39"/>
      <c r="BI99" s="39"/>
      <c r="BJ99" s="39"/>
      <c r="BK99" s="39"/>
      <c r="BL99" s="39" t="s">
        <v>22</v>
      </c>
      <c r="BM99" s="39" t="s">
        <v>183</v>
      </c>
      <c r="BN99" s="46" t="s">
        <v>668</v>
      </c>
      <c r="BO99" s="46" t="s">
        <v>667</v>
      </c>
      <c r="BP99" s="46"/>
      <c r="BQ99" s="75" t="s">
        <v>670</v>
      </c>
      <c r="BR99" s="66"/>
      <c r="BS99" s="31"/>
    </row>
    <row r="100" spans="1:71" ht="141.75" customHeight="1">
      <c r="A100" s="39">
        <v>94</v>
      </c>
      <c r="B100" s="19" t="s">
        <v>671</v>
      </c>
      <c r="C100" s="39">
        <v>2008</v>
      </c>
      <c r="D100" s="39" t="s">
        <v>555</v>
      </c>
      <c r="E100" s="39" t="s">
        <v>680</v>
      </c>
      <c r="F100" s="39" t="s">
        <v>681</v>
      </c>
      <c r="G100" s="39"/>
      <c r="H100" s="39" t="s">
        <v>22</v>
      </c>
      <c r="I100" s="39"/>
      <c r="J100" s="39" t="s">
        <v>22</v>
      </c>
      <c r="K100" s="39"/>
      <c r="L100" s="39"/>
      <c r="M100" s="39" t="s">
        <v>22</v>
      </c>
      <c r="N100" s="39"/>
      <c r="O100" s="39"/>
      <c r="P100" s="39" t="s">
        <v>22</v>
      </c>
      <c r="Q100" s="39"/>
      <c r="R100" s="39"/>
      <c r="S100" s="39"/>
      <c r="T100" s="39" t="s">
        <v>22</v>
      </c>
      <c r="U100" s="39" t="s">
        <v>22</v>
      </c>
      <c r="V100" s="39" t="s">
        <v>22</v>
      </c>
      <c r="W100" s="39" t="s">
        <v>22</v>
      </c>
      <c r="X100" s="39" t="s">
        <v>22</v>
      </c>
      <c r="Y100" s="39"/>
      <c r="Z100" s="39" t="s">
        <v>22</v>
      </c>
      <c r="AA100" s="39"/>
      <c r="AB100" s="39"/>
      <c r="AC100" s="39"/>
      <c r="AD100" s="39"/>
      <c r="AE100" s="39"/>
      <c r="AF100" s="39" t="s">
        <v>22</v>
      </c>
      <c r="AG100" s="39" t="s">
        <v>22</v>
      </c>
      <c r="AH100" s="39" t="s">
        <v>22</v>
      </c>
      <c r="AI100" s="39"/>
      <c r="AJ100" s="39"/>
      <c r="AK100" s="39"/>
      <c r="AL100" s="39" t="s">
        <v>22</v>
      </c>
      <c r="AM100" s="39" t="s">
        <v>22</v>
      </c>
      <c r="AN100" s="39"/>
      <c r="AO100" s="39"/>
      <c r="AP100" s="39"/>
      <c r="AQ100" s="39" t="s">
        <v>22</v>
      </c>
      <c r="AR100" s="39" t="s">
        <v>22</v>
      </c>
      <c r="AS100" s="39" t="s">
        <v>22</v>
      </c>
      <c r="AT100" s="39" t="s">
        <v>22</v>
      </c>
      <c r="AU100" s="39" t="s">
        <v>22</v>
      </c>
      <c r="AV100" s="39" t="s">
        <v>22</v>
      </c>
      <c r="AW100" s="39"/>
      <c r="AX100" s="39"/>
      <c r="AY100" s="39"/>
      <c r="AZ100" s="39"/>
      <c r="BA100" s="39"/>
      <c r="BB100" s="39" t="s">
        <v>22</v>
      </c>
      <c r="BC100" s="39"/>
      <c r="BD100" s="39"/>
      <c r="BE100" s="39" t="s">
        <v>22</v>
      </c>
      <c r="BF100" s="39" t="s">
        <v>22</v>
      </c>
      <c r="BG100" s="39" t="s">
        <v>22</v>
      </c>
      <c r="BH100" s="39"/>
      <c r="BI100" s="39"/>
      <c r="BJ100" s="39"/>
      <c r="BK100" s="39"/>
      <c r="BL100" s="39" t="s">
        <v>22</v>
      </c>
      <c r="BM100" s="39" t="s">
        <v>183</v>
      </c>
      <c r="BN100" s="46" t="s">
        <v>672</v>
      </c>
      <c r="BO100" s="46" t="s">
        <v>679</v>
      </c>
      <c r="BP100" s="30"/>
      <c r="BQ100" s="22" t="s">
        <v>678</v>
      </c>
      <c r="BR100" s="67"/>
      <c r="BS100" s="31"/>
    </row>
    <row r="101" spans="1:71" ht="141.75" customHeight="1">
      <c r="A101" s="39">
        <v>95</v>
      </c>
      <c r="B101" s="19" t="s">
        <v>673</v>
      </c>
      <c r="C101" s="39">
        <v>1989</v>
      </c>
      <c r="D101" s="39" t="s">
        <v>555</v>
      </c>
      <c r="E101" s="39" t="s">
        <v>674</v>
      </c>
      <c r="F101" s="39" t="s">
        <v>677</v>
      </c>
      <c r="G101" s="39"/>
      <c r="H101" s="39" t="s">
        <v>22</v>
      </c>
      <c r="I101" s="39"/>
      <c r="J101" s="39" t="s">
        <v>22</v>
      </c>
      <c r="K101" s="39"/>
      <c r="L101" s="39"/>
      <c r="M101" s="39" t="s">
        <v>22</v>
      </c>
      <c r="N101" s="39"/>
      <c r="O101" s="39"/>
      <c r="P101" s="39" t="s">
        <v>22</v>
      </c>
      <c r="Q101" s="39"/>
      <c r="R101" s="39"/>
      <c r="S101" s="39"/>
      <c r="T101" s="39" t="s">
        <v>22</v>
      </c>
      <c r="U101" s="39" t="s">
        <v>22</v>
      </c>
      <c r="V101" s="39" t="s">
        <v>22</v>
      </c>
      <c r="W101" s="39" t="s">
        <v>22</v>
      </c>
      <c r="X101" s="39" t="s">
        <v>22</v>
      </c>
      <c r="Y101" s="39"/>
      <c r="Z101" s="39" t="s">
        <v>22</v>
      </c>
      <c r="AA101" s="39"/>
      <c r="AB101" s="39"/>
      <c r="AC101" s="39"/>
      <c r="AD101" s="39"/>
      <c r="AE101" s="39"/>
      <c r="AF101" s="39" t="s">
        <v>22</v>
      </c>
      <c r="AG101" s="39" t="s">
        <v>22</v>
      </c>
      <c r="AH101" s="39" t="s">
        <v>22</v>
      </c>
      <c r="AI101" s="39"/>
      <c r="AJ101" s="39"/>
      <c r="AK101" s="39"/>
      <c r="AL101" s="39" t="s">
        <v>22</v>
      </c>
      <c r="AM101" s="39" t="s">
        <v>22</v>
      </c>
      <c r="AN101" s="39"/>
      <c r="AO101" s="39"/>
      <c r="AP101" s="39"/>
      <c r="AQ101" s="39" t="s">
        <v>22</v>
      </c>
      <c r="AR101" s="39" t="s">
        <v>22</v>
      </c>
      <c r="AS101" s="39" t="s">
        <v>22</v>
      </c>
      <c r="AT101" s="39" t="s">
        <v>22</v>
      </c>
      <c r="AU101" s="39"/>
      <c r="AV101" s="39" t="s">
        <v>22</v>
      </c>
      <c r="AW101" s="39"/>
      <c r="AX101" s="39"/>
      <c r="AY101" s="39"/>
      <c r="AZ101" s="39"/>
      <c r="BA101" s="39"/>
      <c r="BB101" s="39" t="s">
        <v>22</v>
      </c>
      <c r="BC101" s="39"/>
      <c r="BD101" s="39"/>
      <c r="BE101" s="39" t="s">
        <v>22</v>
      </c>
      <c r="BF101" s="39" t="s">
        <v>22</v>
      </c>
      <c r="BG101" s="39" t="s">
        <v>22</v>
      </c>
      <c r="BH101" s="39"/>
      <c r="BI101" s="39"/>
      <c r="BJ101" s="39"/>
      <c r="BK101" s="39"/>
      <c r="BL101" s="39" t="s">
        <v>22</v>
      </c>
      <c r="BM101" s="39" t="s">
        <v>183</v>
      </c>
      <c r="BN101" s="46" t="s">
        <v>675</v>
      </c>
      <c r="BO101" s="46" t="s">
        <v>676</v>
      </c>
      <c r="BP101" s="30"/>
      <c r="BQ101" s="22"/>
      <c r="BR101" s="67"/>
      <c r="BS101" s="31"/>
    </row>
    <row r="102" spans="1:71" ht="99" customHeight="1">
      <c r="A102" s="39">
        <v>96</v>
      </c>
      <c r="B102" s="19" t="s">
        <v>640</v>
      </c>
      <c r="C102" s="39">
        <v>2009</v>
      </c>
      <c r="D102" s="39" t="s">
        <v>556</v>
      </c>
      <c r="E102" s="40" t="s">
        <v>682</v>
      </c>
      <c r="F102" s="39" t="s">
        <v>683</v>
      </c>
      <c r="G102" s="39"/>
      <c r="H102" s="39" t="s">
        <v>22</v>
      </c>
      <c r="I102" s="39"/>
      <c r="J102" s="39"/>
      <c r="K102" s="39" t="s">
        <v>22</v>
      </c>
      <c r="L102" s="39" t="s">
        <v>22</v>
      </c>
      <c r="M102" s="39"/>
      <c r="N102" s="39"/>
      <c r="O102" s="39" t="s">
        <v>22</v>
      </c>
      <c r="P102" s="39"/>
      <c r="Q102" s="39" t="s">
        <v>22</v>
      </c>
      <c r="R102" s="39"/>
      <c r="S102" s="39"/>
      <c r="T102" s="39" t="s">
        <v>22</v>
      </c>
      <c r="U102" s="39" t="s">
        <v>22</v>
      </c>
      <c r="V102" s="39" t="s">
        <v>22</v>
      </c>
      <c r="W102" s="39" t="s">
        <v>22</v>
      </c>
      <c r="X102" s="39" t="s">
        <v>22</v>
      </c>
      <c r="Y102" s="39"/>
      <c r="Z102" s="39" t="s">
        <v>22</v>
      </c>
      <c r="AA102" s="39"/>
      <c r="AB102" s="39"/>
      <c r="AC102" s="39"/>
      <c r="AD102" s="39"/>
      <c r="AE102" s="39" t="s">
        <v>22</v>
      </c>
      <c r="AF102" s="39" t="s">
        <v>22</v>
      </c>
      <c r="AG102" s="39" t="s">
        <v>22</v>
      </c>
      <c r="AH102" s="39" t="s">
        <v>22</v>
      </c>
      <c r="AI102" s="39" t="s">
        <v>22</v>
      </c>
      <c r="AJ102" s="39"/>
      <c r="AK102" s="39" t="s">
        <v>22</v>
      </c>
      <c r="AL102" s="39"/>
      <c r="AM102" s="39"/>
      <c r="AN102" s="39"/>
      <c r="AO102" s="39"/>
      <c r="AP102" s="39" t="s">
        <v>22</v>
      </c>
      <c r="AQ102" s="39" t="s">
        <v>22</v>
      </c>
      <c r="AR102" s="39" t="s">
        <v>22</v>
      </c>
      <c r="AS102" s="39"/>
      <c r="AT102" s="39"/>
      <c r="AU102" s="39"/>
      <c r="AV102" s="39" t="s">
        <v>22</v>
      </c>
      <c r="AW102" s="39"/>
      <c r="AX102" s="39" t="s">
        <v>22</v>
      </c>
      <c r="AY102" s="39" t="s">
        <v>22</v>
      </c>
      <c r="AZ102" s="39" t="s">
        <v>22</v>
      </c>
      <c r="BA102" s="39"/>
      <c r="BB102" s="39" t="s">
        <v>22</v>
      </c>
      <c r="BC102" s="39" t="s">
        <v>22</v>
      </c>
      <c r="BD102" s="39"/>
      <c r="BE102" s="39" t="s">
        <v>22</v>
      </c>
      <c r="BF102" s="39"/>
      <c r="BG102" s="39"/>
      <c r="BH102" s="39"/>
      <c r="BI102" s="39"/>
      <c r="BJ102" s="39"/>
      <c r="BK102" s="39"/>
      <c r="BL102" s="39"/>
      <c r="BM102" s="39" t="s">
        <v>184</v>
      </c>
      <c r="BN102" s="46" t="s">
        <v>684</v>
      </c>
      <c r="BO102" s="46" t="s">
        <v>685</v>
      </c>
      <c r="BP102" s="30"/>
      <c r="BQ102" s="30"/>
      <c r="BR102" s="30"/>
      <c r="BS102" s="31"/>
    </row>
    <row r="103" spans="1:71" ht="99" customHeight="1">
      <c r="A103" s="39">
        <v>97</v>
      </c>
      <c r="B103" s="19" t="s">
        <v>686</v>
      </c>
      <c r="C103" s="39">
        <v>2013</v>
      </c>
      <c r="D103" s="39" t="s">
        <v>556</v>
      </c>
      <c r="E103" s="39" t="s">
        <v>687</v>
      </c>
      <c r="F103" s="39" t="s">
        <v>688</v>
      </c>
      <c r="G103" s="39"/>
      <c r="H103" s="39" t="s">
        <v>22</v>
      </c>
      <c r="I103" s="39"/>
      <c r="J103" s="39"/>
      <c r="K103" s="39" t="s">
        <v>22</v>
      </c>
      <c r="L103" s="39"/>
      <c r="M103" s="39"/>
      <c r="N103" s="39" t="s">
        <v>22</v>
      </c>
      <c r="O103" s="39" t="s">
        <v>22</v>
      </c>
      <c r="P103" s="39"/>
      <c r="Q103" s="39" t="s">
        <v>22</v>
      </c>
      <c r="R103" s="39"/>
      <c r="S103" s="39" t="s">
        <v>22</v>
      </c>
      <c r="T103" s="39" t="s">
        <v>22</v>
      </c>
      <c r="U103" s="39" t="s">
        <v>22</v>
      </c>
      <c r="V103" s="39" t="s">
        <v>22</v>
      </c>
      <c r="W103" s="39" t="s">
        <v>22</v>
      </c>
      <c r="X103" s="39" t="s">
        <v>22</v>
      </c>
      <c r="Y103" s="39"/>
      <c r="Z103" s="39"/>
      <c r="AA103" s="39"/>
      <c r="AB103" s="39"/>
      <c r="AC103" s="39"/>
      <c r="AD103" s="39"/>
      <c r="AE103" s="39" t="s">
        <v>22</v>
      </c>
      <c r="AF103" s="39"/>
      <c r="AG103" s="39" t="s">
        <v>22</v>
      </c>
      <c r="AH103" s="39"/>
      <c r="AI103" s="39"/>
      <c r="AJ103" s="39"/>
      <c r="AK103" s="39"/>
      <c r="AL103" s="39" t="s">
        <v>22</v>
      </c>
      <c r="AM103" s="39"/>
      <c r="AN103" s="39"/>
      <c r="AO103" s="39"/>
      <c r="AP103" s="39"/>
      <c r="AQ103" s="39"/>
      <c r="AR103" s="39" t="s">
        <v>22</v>
      </c>
      <c r="AS103" s="39"/>
      <c r="AT103" s="39"/>
      <c r="AU103" s="39" t="s">
        <v>22</v>
      </c>
      <c r="AV103" s="39"/>
      <c r="AW103" s="39"/>
      <c r="AX103" s="39" t="s">
        <v>22</v>
      </c>
      <c r="AY103" s="39" t="s">
        <v>22</v>
      </c>
      <c r="AZ103" s="39"/>
      <c r="BA103" s="39"/>
      <c r="BB103" s="39" t="s">
        <v>22</v>
      </c>
      <c r="BC103" s="39" t="s">
        <v>22</v>
      </c>
      <c r="BD103" s="39"/>
      <c r="BE103" s="39" t="s">
        <v>22</v>
      </c>
      <c r="BF103" s="39" t="s">
        <v>22</v>
      </c>
      <c r="BG103" s="39" t="s">
        <v>22</v>
      </c>
      <c r="BH103" s="39"/>
      <c r="BI103" s="39"/>
      <c r="BJ103" s="39" t="s">
        <v>22</v>
      </c>
      <c r="BK103" s="39" t="s">
        <v>22</v>
      </c>
      <c r="BL103" s="39"/>
      <c r="BM103" s="39" t="s">
        <v>183</v>
      </c>
      <c r="BN103" s="46" t="s">
        <v>691</v>
      </c>
      <c r="BO103" s="46" t="s">
        <v>690</v>
      </c>
      <c r="BP103" s="30"/>
      <c r="BQ103" s="22" t="s">
        <v>689</v>
      </c>
      <c r="BR103" s="30"/>
      <c r="BS103" s="31"/>
    </row>
    <row r="104" spans="1:71" ht="99" customHeight="1">
      <c r="A104" s="39">
        <v>98</v>
      </c>
      <c r="B104" s="19" t="s">
        <v>692</v>
      </c>
      <c r="C104" s="76">
        <v>2008</v>
      </c>
      <c r="D104" s="39" t="s">
        <v>555</v>
      </c>
      <c r="E104" s="39" t="s">
        <v>694</v>
      </c>
      <c r="F104" s="39" t="s">
        <v>693</v>
      </c>
      <c r="G104" s="39"/>
      <c r="H104" s="39" t="s">
        <v>22</v>
      </c>
      <c r="I104" s="39"/>
      <c r="J104" s="39"/>
      <c r="K104" s="39" t="s">
        <v>22</v>
      </c>
      <c r="L104" s="39"/>
      <c r="M104" s="39"/>
      <c r="N104" s="39" t="s">
        <v>22</v>
      </c>
      <c r="O104" s="39" t="s">
        <v>22</v>
      </c>
      <c r="P104" s="39" t="s">
        <v>22</v>
      </c>
      <c r="Q104" s="39" t="s">
        <v>22</v>
      </c>
      <c r="R104" s="39"/>
      <c r="S104" s="39"/>
      <c r="T104" s="39"/>
      <c r="U104" s="39"/>
      <c r="V104" s="39"/>
      <c r="W104" s="39"/>
      <c r="X104" s="39" t="s">
        <v>22</v>
      </c>
      <c r="Y104" s="39" t="s">
        <v>22</v>
      </c>
      <c r="Z104" s="39" t="s">
        <v>22</v>
      </c>
      <c r="AA104" s="39" t="s">
        <v>22</v>
      </c>
      <c r="AB104" s="39" t="s">
        <v>22</v>
      </c>
      <c r="AC104" s="39"/>
      <c r="AD104" s="39"/>
      <c r="AE104" s="39" t="s">
        <v>22</v>
      </c>
      <c r="AF104" s="39"/>
      <c r="AG104" s="39"/>
      <c r="AH104" s="39" t="s">
        <v>22</v>
      </c>
      <c r="AI104" s="39"/>
      <c r="AJ104" s="39"/>
      <c r="AK104" s="39"/>
      <c r="AL104" s="39"/>
      <c r="AM104" s="39" t="s">
        <v>22</v>
      </c>
      <c r="AN104" s="39" t="s">
        <v>22</v>
      </c>
      <c r="AO104" s="39" t="s">
        <v>22</v>
      </c>
      <c r="AP104" s="39"/>
      <c r="AQ104" s="39" t="s">
        <v>22</v>
      </c>
      <c r="AR104" s="39" t="s">
        <v>22</v>
      </c>
      <c r="AS104" s="39" t="s">
        <v>22</v>
      </c>
      <c r="AT104" s="39" t="s">
        <v>22</v>
      </c>
      <c r="AU104" s="39"/>
      <c r="AV104" s="39"/>
      <c r="AW104" s="39" t="s">
        <v>22</v>
      </c>
      <c r="AX104" s="39" t="s">
        <v>22</v>
      </c>
      <c r="AY104" s="39" t="s">
        <v>22</v>
      </c>
      <c r="AZ104" s="39" t="s">
        <v>22</v>
      </c>
      <c r="BA104" s="39"/>
      <c r="BB104" s="39" t="s">
        <v>22</v>
      </c>
      <c r="BC104" s="39" t="s">
        <v>22</v>
      </c>
      <c r="BD104" s="39"/>
      <c r="BE104" s="39" t="s">
        <v>22</v>
      </c>
      <c r="BF104" s="39" t="s">
        <v>22</v>
      </c>
      <c r="BG104" s="39" t="s">
        <v>22</v>
      </c>
      <c r="BH104" s="39"/>
      <c r="BI104" s="39"/>
      <c r="BJ104" s="39"/>
      <c r="BK104" s="39"/>
      <c r="BL104" s="39"/>
      <c r="BM104" s="39" t="s">
        <v>183</v>
      </c>
      <c r="BN104" s="46" t="s">
        <v>695</v>
      </c>
      <c r="BO104" s="46" t="s">
        <v>696</v>
      </c>
      <c r="BP104" s="30"/>
      <c r="BQ104" s="22"/>
      <c r="BR104" s="30"/>
      <c r="BS104" s="31"/>
    </row>
    <row r="105" spans="1:71" ht="99" customHeight="1">
      <c r="A105" s="39">
        <v>99</v>
      </c>
      <c r="B105" s="19" t="s">
        <v>697</v>
      </c>
      <c r="C105" s="39">
        <v>1982</v>
      </c>
      <c r="D105" s="39" t="s">
        <v>566</v>
      </c>
      <c r="E105" s="39" t="s">
        <v>698</v>
      </c>
      <c r="F105" s="39" t="s">
        <v>699</v>
      </c>
      <c r="G105" s="39"/>
      <c r="H105" s="39" t="s">
        <v>22</v>
      </c>
      <c r="I105" s="39"/>
      <c r="J105" s="39"/>
      <c r="K105" s="39" t="s">
        <v>22</v>
      </c>
      <c r="L105" s="39"/>
      <c r="M105" s="39"/>
      <c r="N105" s="39" t="s">
        <v>22</v>
      </c>
      <c r="O105" s="39" t="s">
        <v>22</v>
      </c>
      <c r="P105" s="39"/>
      <c r="Q105" s="39" t="s">
        <v>22</v>
      </c>
      <c r="R105" s="39"/>
      <c r="S105" s="39"/>
      <c r="T105" s="39" t="s">
        <v>22</v>
      </c>
      <c r="U105" s="39" t="s">
        <v>22</v>
      </c>
      <c r="V105" s="39" t="s">
        <v>22</v>
      </c>
      <c r="W105" s="39" t="s">
        <v>22</v>
      </c>
      <c r="X105" s="39" t="s">
        <v>22</v>
      </c>
      <c r="Y105" s="39"/>
      <c r="Z105" s="39" t="s">
        <v>22</v>
      </c>
      <c r="AA105" s="39"/>
      <c r="AB105" s="39"/>
      <c r="AC105" s="39"/>
      <c r="AD105" s="39"/>
      <c r="AE105" s="39" t="s">
        <v>22</v>
      </c>
      <c r="AF105" s="39"/>
      <c r="AG105" s="39" t="s">
        <v>22</v>
      </c>
      <c r="AH105" s="39" t="s">
        <v>22</v>
      </c>
      <c r="AI105" s="39"/>
      <c r="AJ105" s="39"/>
      <c r="AK105" s="39" t="s">
        <v>22</v>
      </c>
      <c r="AL105" s="39"/>
      <c r="AM105" s="39"/>
      <c r="AN105" s="39"/>
      <c r="AO105" s="39"/>
      <c r="AP105" s="39" t="s">
        <v>22</v>
      </c>
      <c r="AQ105" s="39"/>
      <c r="AR105" s="39" t="s">
        <v>22</v>
      </c>
      <c r="AS105" s="39"/>
      <c r="AT105" s="39"/>
      <c r="AU105" s="39"/>
      <c r="AV105" s="39"/>
      <c r="AW105" s="39"/>
      <c r="AX105" s="39"/>
      <c r="AY105" s="39" t="s">
        <v>22</v>
      </c>
      <c r="AZ105" s="39"/>
      <c r="BA105" s="39"/>
      <c r="BB105" s="39" t="s">
        <v>22</v>
      </c>
      <c r="BC105" s="39" t="s">
        <v>22</v>
      </c>
      <c r="BD105" s="39"/>
      <c r="BE105" s="39" t="s">
        <v>22</v>
      </c>
      <c r="BF105" s="39" t="s">
        <v>22</v>
      </c>
      <c r="BG105" s="39" t="s">
        <v>22</v>
      </c>
      <c r="BH105" s="39"/>
      <c r="BI105" s="39" t="s">
        <v>22</v>
      </c>
      <c r="BJ105" s="39" t="s">
        <v>22</v>
      </c>
      <c r="BK105" s="39"/>
      <c r="BL105" s="39" t="s">
        <v>22</v>
      </c>
      <c r="BM105" s="39" t="s">
        <v>184</v>
      </c>
      <c r="BN105" s="46" t="s">
        <v>701</v>
      </c>
      <c r="BO105" s="46" t="s">
        <v>700</v>
      </c>
      <c r="BP105" s="30" t="s">
        <v>702</v>
      </c>
      <c r="BQ105" s="22"/>
      <c r="BR105" s="30"/>
      <c r="BS105" s="31"/>
    </row>
    <row r="106" spans="1:71" ht="99" customHeight="1">
      <c r="A106" s="39">
        <v>100</v>
      </c>
      <c r="B106" s="19" t="s">
        <v>641</v>
      </c>
      <c r="C106" s="39">
        <v>2009</v>
      </c>
      <c r="D106" s="39" t="s">
        <v>576</v>
      </c>
      <c r="E106" s="39" t="s">
        <v>704</v>
      </c>
      <c r="F106" s="39" t="s">
        <v>705</v>
      </c>
      <c r="G106" s="39"/>
      <c r="H106" s="39" t="s">
        <v>22</v>
      </c>
      <c r="I106" s="39"/>
      <c r="J106" s="39"/>
      <c r="K106" s="39" t="s">
        <v>22</v>
      </c>
      <c r="L106" s="39"/>
      <c r="M106" s="39"/>
      <c r="N106" s="39" t="s">
        <v>22</v>
      </c>
      <c r="O106" s="39" t="s">
        <v>22</v>
      </c>
      <c r="P106" s="39"/>
      <c r="Q106" s="39" t="s">
        <v>22</v>
      </c>
      <c r="R106" s="39"/>
      <c r="S106" s="39" t="s">
        <v>22</v>
      </c>
      <c r="T106" s="39" t="s">
        <v>22</v>
      </c>
      <c r="U106" s="39" t="s">
        <v>22</v>
      </c>
      <c r="V106" s="39" t="s">
        <v>22</v>
      </c>
      <c r="W106" s="39" t="s">
        <v>22</v>
      </c>
      <c r="X106" s="39" t="s">
        <v>22</v>
      </c>
      <c r="Y106" s="39" t="s">
        <v>22</v>
      </c>
      <c r="Z106" s="39" t="s">
        <v>22</v>
      </c>
      <c r="AA106" s="39" t="s">
        <v>22</v>
      </c>
      <c r="AB106" s="39" t="s">
        <v>22</v>
      </c>
      <c r="AC106" s="39"/>
      <c r="AD106" s="39"/>
      <c r="AE106" s="39"/>
      <c r="AF106" s="39" t="s">
        <v>22</v>
      </c>
      <c r="AG106" s="39" t="s">
        <v>22</v>
      </c>
      <c r="AH106" s="39" t="s">
        <v>22</v>
      </c>
      <c r="AI106" s="39"/>
      <c r="AJ106" s="39" t="s">
        <v>22</v>
      </c>
      <c r="AK106" s="39"/>
      <c r="AL106" s="39"/>
      <c r="AM106" s="39"/>
      <c r="AN106" s="39"/>
      <c r="AO106" s="39"/>
      <c r="AP106" s="39"/>
      <c r="AQ106" s="39"/>
      <c r="AR106" s="39"/>
      <c r="AS106" s="39"/>
      <c r="AT106" s="39" t="s">
        <v>22</v>
      </c>
      <c r="AU106" s="39"/>
      <c r="AV106" s="39"/>
      <c r="AW106" s="39" t="s">
        <v>22</v>
      </c>
      <c r="AX106" s="39" t="s">
        <v>22</v>
      </c>
      <c r="AY106" s="39" t="s">
        <v>22</v>
      </c>
      <c r="AZ106" s="39" t="s">
        <v>22</v>
      </c>
      <c r="BA106" s="39"/>
      <c r="BB106" s="39" t="s">
        <v>22</v>
      </c>
      <c r="BC106" s="39" t="s">
        <v>22</v>
      </c>
      <c r="BD106" s="39"/>
      <c r="BE106" s="39" t="s">
        <v>22</v>
      </c>
      <c r="BF106" s="39" t="s">
        <v>22</v>
      </c>
      <c r="BG106" s="39" t="s">
        <v>22</v>
      </c>
      <c r="BH106" s="39"/>
      <c r="BI106" s="39"/>
      <c r="BJ106" s="39" t="s">
        <v>22</v>
      </c>
      <c r="BK106" s="39" t="s">
        <v>22</v>
      </c>
      <c r="BL106" s="39" t="s">
        <v>22</v>
      </c>
      <c r="BM106" s="39" t="s">
        <v>184</v>
      </c>
      <c r="BN106" s="46" t="s">
        <v>703</v>
      </c>
      <c r="BO106" s="46" t="s">
        <v>706</v>
      </c>
      <c r="BP106" s="30"/>
      <c r="BQ106" s="22"/>
      <c r="BR106" s="30"/>
      <c r="BS106" s="31"/>
    </row>
    <row r="107" spans="1:71" ht="108">
      <c r="A107" s="39">
        <v>101</v>
      </c>
      <c r="B107" s="19" t="s">
        <v>708</v>
      </c>
      <c r="C107" s="39">
        <v>2008</v>
      </c>
      <c r="D107" s="39" t="s">
        <v>555</v>
      </c>
      <c r="E107" s="40" t="s">
        <v>709</v>
      </c>
      <c r="F107" s="39" t="s">
        <v>710</v>
      </c>
      <c r="G107" s="39"/>
      <c r="H107" s="39" t="s">
        <v>22</v>
      </c>
      <c r="I107" s="39"/>
      <c r="J107" s="39"/>
      <c r="K107" s="39" t="s">
        <v>22</v>
      </c>
      <c r="L107" s="39"/>
      <c r="M107" s="39"/>
      <c r="N107" s="39" t="s">
        <v>22</v>
      </c>
      <c r="O107" s="39" t="s">
        <v>22</v>
      </c>
      <c r="P107" s="39"/>
      <c r="Q107" s="39" t="s">
        <v>22</v>
      </c>
      <c r="R107" s="39"/>
      <c r="S107" s="39"/>
      <c r="T107" s="39"/>
      <c r="U107" s="39" t="s">
        <v>22</v>
      </c>
      <c r="V107" s="39"/>
      <c r="W107" s="39" t="s">
        <v>22</v>
      </c>
      <c r="X107" s="39" t="s">
        <v>22</v>
      </c>
      <c r="Y107" s="39" t="s">
        <v>22</v>
      </c>
      <c r="Z107" s="39" t="s">
        <v>22</v>
      </c>
      <c r="AA107" s="39" t="s">
        <v>22</v>
      </c>
      <c r="AB107" s="39" t="s">
        <v>22</v>
      </c>
      <c r="AC107" s="39"/>
      <c r="AD107" s="39"/>
      <c r="AE107" s="39"/>
      <c r="AF107" s="39" t="s">
        <v>22</v>
      </c>
      <c r="AG107" s="39" t="s">
        <v>22</v>
      </c>
      <c r="AH107" s="39" t="s">
        <v>22</v>
      </c>
      <c r="AI107" s="39"/>
      <c r="AJ107" s="39" t="s">
        <v>22</v>
      </c>
      <c r="AK107" s="39"/>
      <c r="AL107" s="39"/>
      <c r="AM107" s="39" t="s">
        <v>22</v>
      </c>
      <c r="AN107" s="39"/>
      <c r="AO107" s="39" t="s">
        <v>22</v>
      </c>
      <c r="AP107" s="39" t="s">
        <v>22</v>
      </c>
      <c r="AQ107" s="39"/>
      <c r="AR107" s="39"/>
      <c r="AS107" s="39"/>
      <c r="AT107" s="39" t="s">
        <v>22</v>
      </c>
      <c r="AU107" s="39"/>
      <c r="AV107" s="39" t="s">
        <v>22</v>
      </c>
      <c r="AW107" s="39" t="s">
        <v>22</v>
      </c>
      <c r="AX107" s="39" t="s">
        <v>22</v>
      </c>
      <c r="AY107" s="39" t="s">
        <v>22</v>
      </c>
      <c r="AZ107" s="39" t="s">
        <v>22</v>
      </c>
      <c r="BA107" s="39"/>
      <c r="BB107" s="39" t="s">
        <v>22</v>
      </c>
      <c r="BC107" s="39" t="s">
        <v>22</v>
      </c>
      <c r="BD107" s="39"/>
      <c r="BE107" s="39" t="s">
        <v>22</v>
      </c>
      <c r="BF107" s="39" t="s">
        <v>22</v>
      </c>
      <c r="BG107" s="39" t="s">
        <v>22</v>
      </c>
      <c r="BH107" s="39"/>
      <c r="BI107" s="39"/>
      <c r="BJ107" s="39"/>
      <c r="BK107" s="39"/>
      <c r="BL107" s="39"/>
      <c r="BM107" s="39" t="s">
        <v>184</v>
      </c>
      <c r="BN107" s="46" t="s">
        <v>707</v>
      </c>
      <c r="BO107" s="46" t="s">
        <v>711</v>
      </c>
      <c r="BP107" s="30"/>
      <c r="BQ107" s="30"/>
      <c r="BR107" s="30"/>
      <c r="BS107" s="31"/>
    </row>
    <row r="108" spans="1:71" ht="52.95" customHeight="1">
      <c r="A108" s="39">
        <v>102</v>
      </c>
      <c r="B108" s="19" t="s">
        <v>715</v>
      </c>
      <c r="C108" s="39">
        <v>2013</v>
      </c>
      <c r="D108" s="39" t="s">
        <v>557</v>
      </c>
      <c r="E108" s="40" t="s">
        <v>713</v>
      </c>
      <c r="F108" s="39" t="s">
        <v>712</v>
      </c>
      <c r="G108" s="39"/>
      <c r="H108" s="39" t="s">
        <v>22</v>
      </c>
      <c r="I108" s="39"/>
      <c r="J108" s="39"/>
      <c r="K108" s="39" t="s">
        <v>22</v>
      </c>
      <c r="L108" s="39" t="s">
        <v>22</v>
      </c>
      <c r="M108" s="39"/>
      <c r="N108" s="39"/>
      <c r="O108" s="39" t="s">
        <v>22</v>
      </c>
      <c r="P108" s="39"/>
      <c r="Q108" s="39" t="s">
        <v>22</v>
      </c>
      <c r="R108" s="39"/>
      <c r="S108" s="39"/>
      <c r="T108" s="39" t="s">
        <v>22</v>
      </c>
      <c r="U108" s="39" t="s">
        <v>22</v>
      </c>
      <c r="V108" s="39" t="s">
        <v>22</v>
      </c>
      <c r="W108" s="39" t="s">
        <v>22</v>
      </c>
      <c r="X108" s="39" t="s">
        <v>22</v>
      </c>
      <c r="Y108" s="39" t="s">
        <v>22</v>
      </c>
      <c r="Z108" s="39" t="s">
        <v>22</v>
      </c>
      <c r="AA108" s="39" t="s">
        <v>22</v>
      </c>
      <c r="AB108" s="39" t="s">
        <v>22</v>
      </c>
      <c r="AC108" s="39"/>
      <c r="AD108" s="39"/>
      <c r="AE108" s="39"/>
      <c r="AF108" s="39" t="s">
        <v>22</v>
      </c>
      <c r="AG108" s="39" t="s">
        <v>22</v>
      </c>
      <c r="AH108" s="39" t="s">
        <v>22</v>
      </c>
      <c r="AI108" s="39"/>
      <c r="AJ108" s="39" t="s">
        <v>22</v>
      </c>
      <c r="AK108" s="39"/>
      <c r="AL108" s="39"/>
      <c r="AM108" s="39"/>
      <c r="AN108" s="39"/>
      <c r="AO108" s="39"/>
      <c r="AP108" s="39"/>
      <c r="AQ108" s="39"/>
      <c r="AR108" s="39"/>
      <c r="AS108" s="39"/>
      <c r="AT108" s="39" t="s">
        <v>22</v>
      </c>
      <c r="AU108" s="39"/>
      <c r="AV108" s="39"/>
      <c r="AW108" s="39" t="s">
        <v>22</v>
      </c>
      <c r="AX108" s="39" t="s">
        <v>22</v>
      </c>
      <c r="AY108" s="39" t="s">
        <v>22</v>
      </c>
      <c r="AZ108" s="39" t="s">
        <v>22</v>
      </c>
      <c r="BA108" s="39"/>
      <c r="BB108" s="39" t="s">
        <v>22</v>
      </c>
      <c r="BC108" s="39" t="s">
        <v>22</v>
      </c>
      <c r="BD108" s="39"/>
      <c r="BE108" s="39" t="s">
        <v>22</v>
      </c>
      <c r="BF108" s="39"/>
      <c r="BG108" s="39"/>
      <c r="BH108" s="39"/>
      <c r="BI108" s="39"/>
      <c r="BJ108" s="39" t="s">
        <v>22</v>
      </c>
      <c r="BK108" s="39"/>
      <c r="BL108" s="39" t="s">
        <v>22</v>
      </c>
      <c r="BM108" s="39" t="s">
        <v>183</v>
      </c>
      <c r="BN108" s="46" t="s">
        <v>716</v>
      </c>
      <c r="BO108" s="46" t="s">
        <v>714</v>
      </c>
      <c r="BP108" s="30"/>
      <c r="BQ108" s="30"/>
      <c r="BR108" s="30"/>
      <c r="BS108" s="31"/>
    </row>
    <row r="109" spans="1:71" ht="52.95" customHeight="1">
      <c r="A109" s="68">
        <v>103</v>
      </c>
      <c r="B109" s="78" t="s">
        <v>717</v>
      </c>
      <c r="C109" s="68">
        <v>2004</v>
      </c>
      <c r="D109" s="68" t="s">
        <v>555</v>
      </c>
      <c r="E109" s="69" t="s">
        <v>719</v>
      </c>
      <c r="F109" s="68" t="s">
        <v>721</v>
      </c>
      <c r="G109" s="68"/>
      <c r="H109" s="68" t="s">
        <v>22</v>
      </c>
      <c r="I109" s="68"/>
      <c r="J109" s="68"/>
      <c r="K109" s="68" t="s">
        <v>22</v>
      </c>
      <c r="L109" s="68" t="s">
        <v>22</v>
      </c>
      <c r="M109" s="68"/>
      <c r="N109" s="68"/>
      <c r="O109" s="68" t="s">
        <v>22</v>
      </c>
      <c r="P109" s="68"/>
      <c r="Q109" s="68" t="s">
        <v>22</v>
      </c>
      <c r="R109" s="68"/>
      <c r="S109" s="68"/>
      <c r="T109" s="68"/>
      <c r="U109" s="68" t="s">
        <v>22</v>
      </c>
      <c r="V109" s="68"/>
      <c r="W109" s="68" t="s">
        <v>22</v>
      </c>
      <c r="X109" s="68" t="s">
        <v>22</v>
      </c>
      <c r="Y109" s="68" t="s">
        <v>22</v>
      </c>
      <c r="Z109" s="68" t="s">
        <v>22</v>
      </c>
      <c r="AA109" s="68" t="s">
        <v>22</v>
      </c>
      <c r="AB109" s="68" t="s">
        <v>22</v>
      </c>
      <c r="AC109" s="68" t="s">
        <v>22</v>
      </c>
      <c r="AD109" s="68"/>
      <c r="AE109" s="68"/>
      <c r="AF109" s="68" t="s">
        <v>22</v>
      </c>
      <c r="AG109" s="68" t="s">
        <v>22</v>
      </c>
      <c r="AH109" s="68" t="s">
        <v>22</v>
      </c>
      <c r="AI109" s="68"/>
      <c r="AJ109" s="68" t="s">
        <v>22</v>
      </c>
      <c r="AK109" s="68"/>
      <c r="AL109" s="68"/>
      <c r="AM109" s="68"/>
      <c r="AN109" s="68"/>
      <c r="AO109" s="68"/>
      <c r="AP109" s="68"/>
      <c r="AQ109" s="68"/>
      <c r="AR109" s="68"/>
      <c r="AS109" s="68"/>
      <c r="AT109" s="68" t="s">
        <v>22</v>
      </c>
      <c r="AU109" s="68"/>
      <c r="AV109" s="68"/>
      <c r="AW109" s="68"/>
      <c r="AX109" s="68"/>
      <c r="AY109" s="68"/>
      <c r="AZ109" s="68" t="s">
        <v>22</v>
      </c>
      <c r="BA109" s="68"/>
      <c r="BB109" s="68" t="s">
        <v>22</v>
      </c>
      <c r="BC109" s="68"/>
      <c r="BD109" s="68"/>
      <c r="BE109" s="68" t="s">
        <v>22</v>
      </c>
      <c r="BF109" s="68"/>
      <c r="BG109" s="68"/>
      <c r="BH109" s="68"/>
      <c r="BI109" s="68"/>
      <c r="BJ109" s="68"/>
      <c r="BK109" s="68"/>
      <c r="BL109" s="68" t="s">
        <v>22</v>
      </c>
      <c r="BM109" s="68" t="s">
        <v>183</v>
      </c>
      <c r="BN109" s="70" t="s">
        <v>722</v>
      </c>
      <c r="BO109" s="70" t="s">
        <v>720</v>
      </c>
      <c r="BP109" s="30" t="s">
        <v>718</v>
      </c>
      <c r="BQ109" s="30"/>
      <c r="BR109" s="30"/>
      <c r="BS109" s="31"/>
    </row>
    <row r="110" spans="1:71" ht="306">
      <c r="A110" s="39">
        <v>104</v>
      </c>
      <c r="B110" s="19" t="s">
        <v>723</v>
      </c>
      <c r="C110" s="39">
        <v>2008</v>
      </c>
      <c r="D110" s="39" t="s">
        <v>555</v>
      </c>
      <c r="E110" s="39" t="s">
        <v>725</v>
      </c>
      <c r="F110" s="39" t="s">
        <v>724</v>
      </c>
      <c r="G110" s="39"/>
      <c r="H110" s="39" t="s">
        <v>22</v>
      </c>
      <c r="I110" s="39"/>
      <c r="J110" s="39"/>
      <c r="K110" s="39" t="s">
        <v>22</v>
      </c>
      <c r="L110" s="39"/>
      <c r="M110" s="39"/>
      <c r="N110" s="39" t="s">
        <v>22</v>
      </c>
      <c r="O110" s="39"/>
      <c r="P110" s="39" t="s">
        <v>22</v>
      </c>
      <c r="Q110" s="39" t="s">
        <v>22</v>
      </c>
      <c r="R110" s="39"/>
      <c r="S110" s="39"/>
      <c r="T110" s="39"/>
      <c r="U110" s="39" t="s">
        <v>22</v>
      </c>
      <c r="V110" s="39" t="s">
        <v>22</v>
      </c>
      <c r="W110" s="39" t="s">
        <v>22</v>
      </c>
      <c r="X110" s="39" t="s">
        <v>22</v>
      </c>
      <c r="Y110" s="39"/>
      <c r="Z110" s="39" t="s">
        <v>22</v>
      </c>
      <c r="AA110" s="39"/>
      <c r="AB110" s="39"/>
      <c r="AC110" s="39"/>
      <c r="AD110" s="39"/>
      <c r="AE110" s="39"/>
      <c r="AF110" s="39" t="s">
        <v>22</v>
      </c>
      <c r="AG110" s="39" t="s">
        <v>22</v>
      </c>
      <c r="AH110" s="39" t="s">
        <v>22</v>
      </c>
      <c r="AI110" s="39"/>
      <c r="AJ110" s="39"/>
      <c r="AK110" s="39"/>
      <c r="AL110" s="39" t="s">
        <v>22</v>
      </c>
      <c r="AM110" s="39" t="s">
        <v>22</v>
      </c>
      <c r="AN110" s="39"/>
      <c r="AO110" s="39"/>
      <c r="AP110" s="39"/>
      <c r="AQ110" s="39" t="s">
        <v>22</v>
      </c>
      <c r="AR110" s="39" t="s">
        <v>22</v>
      </c>
      <c r="AS110" s="39" t="s">
        <v>22</v>
      </c>
      <c r="AT110" s="39" t="s">
        <v>22</v>
      </c>
      <c r="AU110" s="39"/>
      <c r="AV110" s="39" t="s">
        <v>22</v>
      </c>
      <c r="AW110" s="39"/>
      <c r="AX110" s="39"/>
      <c r="AY110" s="39" t="s">
        <v>22</v>
      </c>
      <c r="AZ110" s="39" t="s">
        <v>22</v>
      </c>
      <c r="BA110" s="39"/>
      <c r="BB110" s="39" t="s">
        <v>22</v>
      </c>
      <c r="BC110" s="39"/>
      <c r="BD110" s="39"/>
      <c r="BE110" s="39" t="s">
        <v>22</v>
      </c>
      <c r="BF110" s="39" t="s">
        <v>22</v>
      </c>
      <c r="BG110" s="39" t="s">
        <v>22</v>
      </c>
      <c r="BH110" s="39"/>
      <c r="BI110" s="39"/>
      <c r="BJ110" s="39"/>
      <c r="BK110" s="39"/>
      <c r="BL110" s="39" t="s">
        <v>22</v>
      </c>
      <c r="BM110" s="39" t="s">
        <v>183</v>
      </c>
      <c r="BN110" s="46" t="s">
        <v>727</v>
      </c>
      <c r="BO110" s="46" t="s">
        <v>726</v>
      </c>
      <c r="BP110" s="46"/>
      <c r="BQ110" s="30"/>
      <c r="BR110" s="30"/>
      <c r="BS110" s="31"/>
    </row>
    <row r="111" spans="1:71" ht="86.25" customHeight="1">
      <c r="A111" s="39">
        <v>105</v>
      </c>
      <c r="B111" s="15" t="s">
        <v>728</v>
      </c>
      <c r="C111" s="39">
        <v>2012</v>
      </c>
      <c r="D111" s="39" t="s">
        <v>555</v>
      </c>
      <c r="E111" s="39" t="s">
        <v>729</v>
      </c>
      <c r="F111" s="39" t="s">
        <v>731</v>
      </c>
      <c r="G111" s="39"/>
      <c r="H111" s="39" t="s">
        <v>22</v>
      </c>
      <c r="I111" s="39"/>
      <c r="J111" s="39"/>
      <c r="K111" s="39" t="s">
        <v>22</v>
      </c>
      <c r="L111" s="68" t="s">
        <v>22</v>
      </c>
      <c r="M111" s="39"/>
      <c r="N111" s="39" t="s">
        <v>22</v>
      </c>
      <c r="O111" s="39" t="s">
        <v>22</v>
      </c>
      <c r="P111" s="39"/>
      <c r="Q111" s="39" t="s">
        <v>22</v>
      </c>
      <c r="R111" s="39"/>
      <c r="S111" s="39"/>
      <c r="T111" s="39"/>
      <c r="U111" s="39" t="s">
        <v>22</v>
      </c>
      <c r="V111" s="39" t="s">
        <v>22</v>
      </c>
      <c r="W111" s="39" t="s">
        <v>22</v>
      </c>
      <c r="X111" s="39" t="s">
        <v>22</v>
      </c>
      <c r="Y111" s="39" t="s">
        <v>22</v>
      </c>
      <c r="Z111" s="39" t="s">
        <v>22</v>
      </c>
      <c r="AA111" s="39" t="s">
        <v>22</v>
      </c>
      <c r="AB111" s="39" t="s">
        <v>22</v>
      </c>
      <c r="AC111" s="39"/>
      <c r="AD111" s="39"/>
      <c r="AE111" s="39" t="s">
        <v>22</v>
      </c>
      <c r="AF111" s="39"/>
      <c r="AG111" s="39" t="s">
        <v>22</v>
      </c>
      <c r="AH111" s="39" t="s">
        <v>22</v>
      </c>
      <c r="AI111" s="39"/>
      <c r="AJ111" s="39" t="s">
        <v>22</v>
      </c>
      <c r="AK111" s="39"/>
      <c r="AL111" s="39"/>
      <c r="AM111" s="39"/>
      <c r="AN111" s="39"/>
      <c r="AO111" s="39"/>
      <c r="AP111" s="39"/>
      <c r="AQ111" s="39"/>
      <c r="AR111" s="39"/>
      <c r="AS111" s="39"/>
      <c r="AT111" s="39" t="s">
        <v>22</v>
      </c>
      <c r="AU111" s="39"/>
      <c r="AV111" s="39"/>
      <c r="AW111" s="39" t="s">
        <v>22</v>
      </c>
      <c r="AX111" s="39" t="s">
        <v>22</v>
      </c>
      <c r="AY111" s="39" t="s">
        <v>22</v>
      </c>
      <c r="AZ111" s="39" t="s">
        <v>22</v>
      </c>
      <c r="BA111" s="39"/>
      <c r="BB111" s="39" t="s">
        <v>22</v>
      </c>
      <c r="BC111" s="39" t="s">
        <v>22</v>
      </c>
      <c r="BD111" s="39"/>
      <c r="BE111" s="39" t="s">
        <v>22</v>
      </c>
      <c r="BF111" s="39" t="s">
        <v>22</v>
      </c>
      <c r="BG111" s="39" t="s">
        <v>22</v>
      </c>
      <c r="BH111" s="39"/>
      <c r="BI111" s="39"/>
      <c r="BJ111" s="39"/>
      <c r="BK111" s="39"/>
      <c r="BL111" s="39" t="s">
        <v>22</v>
      </c>
      <c r="BM111" s="39" t="s">
        <v>183</v>
      </c>
      <c r="BN111" s="46" t="s">
        <v>730</v>
      </c>
      <c r="BO111" s="46" t="s">
        <v>732</v>
      </c>
      <c r="BP111" s="22" t="s">
        <v>733</v>
      </c>
      <c r="BR111" s="30"/>
      <c r="BS111" s="31"/>
    </row>
    <row r="112" spans="1:71" ht="92.25" customHeight="1">
      <c r="A112" s="39">
        <v>106</v>
      </c>
      <c r="B112" s="15" t="s">
        <v>734</v>
      </c>
      <c r="C112" s="39">
        <v>2015</v>
      </c>
      <c r="D112" s="39" t="s">
        <v>555</v>
      </c>
      <c r="E112" s="40" t="s">
        <v>736</v>
      </c>
      <c r="F112" s="39" t="s">
        <v>735</v>
      </c>
      <c r="G112" s="64"/>
      <c r="H112" s="39" t="s">
        <v>22</v>
      </c>
      <c r="I112" s="39"/>
      <c r="J112" s="39"/>
      <c r="K112" s="39" t="s">
        <v>22</v>
      </c>
      <c r="L112" s="68" t="s">
        <v>22</v>
      </c>
      <c r="M112" s="39"/>
      <c r="N112" s="39" t="s">
        <v>22</v>
      </c>
      <c r="O112" s="39" t="s">
        <v>22</v>
      </c>
      <c r="P112" s="39"/>
      <c r="Q112" s="39" t="s">
        <v>22</v>
      </c>
      <c r="R112" s="39"/>
      <c r="S112" s="39" t="s">
        <v>22</v>
      </c>
      <c r="T112" s="39" t="s">
        <v>22</v>
      </c>
      <c r="U112" s="39" t="s">
        <v>22</v>
      </c>
      <c r="V112" s="39" t="s">
        <v>22</v>
      </c>
      <c r="W112" s="39" t="s">
        <v>22</v>
      </c>
      <c r="X112" s="39" t="s">
        <v>22</v>
      </c>
      <c r="Y112" s="39" t="s">
        <v>22</v>
      </c>
      <c r="Z112" s="39" t="s">
        <v>22</v>
      </c>
      <c r="AA112" s="39" t="s">
        <v>22</v>
      </c>
      <c r="AB112" s="39" t="s">
        <v>22</v>
      </c>
      <c r="AC112" s="39"/>
      <c r="AD112" s="39"/>
      <c r="AE112" s="39" t="s">
        <v>22</v>
      </c>
      <c r="AF112" s="39"/>
      <c r="AG112" s="39" t="s">
        <v>22</v>
      </c>
      <c r="AH112" s="39" t="s">
        <v>22</v>
      </c>
      <c r="AI112" s="39"/>
      <c r="AJ112" s="39" t="s">
        <v>22</v>
      </c>
      <c r="AK112" s="39"/>
      <c r="AL112" s="39"/>
      <c r="AM112" s="39"/>
      <c r="AN112" s="39"/>
      <c r="AO112" s="39"/>
      <c r="AP112" s="39"/>
      <c r="AQ112" s="39"/>
      <c r="AR112" s="39"/>
      <c r="AS112" s="39"/>
      <c r="AT112" s="39" t="s">
        <v>22</v>
      </c>
      <c r="AU112" s="39"/>
      <c r="AV112" s="39"/>
      <c r="AW112" s="39" t="s">
        <v>22</v>
      </c>
      <c r="AX112" s="39" t="s">
        <v>22</v>
      </c>
      <c r="AY112" s="39" t="s">
        <v>22</v>
      </c>
      <c r="AZ112" s="39" t="s">
        <v>22</v>
      </c>
      <c r="BA112" s="39"/>
      <c r="BB112" s="39" t="s">
        <v>22</v>
      </c>
      <c r="BC112" s="39" t="s">
        <v>22</v>
      </c>
      <c r="BD112" s="39"/>
      <c r="BE112" s="39" t="s">
        <v>22</v>
      </c>
      <c r="BF112" s="39" t="s">
        <v>22</v>
      </c>
      <c r="BG112" s="39" t="s">
        <v>22</v>
      </c>
      <c r="BH112" s="39"/>
      <c r="BI112" s="39"/>
      <c r="BJ112" s="39"/>
      <c r="BK112" s="39"/>
      <c r="BL112" s="39" t="s">
        <v>22</v>
      </c>
      <c r="BM112" s="39" t="s">
        <v>183</v>
      </c>
      <c r="BN112" s="46" t="s">
        <v>730</v>
      </c>
      <c r="BO112" s="46" t="s">
        <v>732</v>
      </c>
      <c r="BP112" s="30"/>
      <c r="BQ112" s="30"/>
      <c r="BR112" s="30"/>
      <c r="BS112" s="31"/>
    </row>
    <row r="113" spans="1:71" ht="72.75" customHeight="1">
      <c r="A113" s="39">
        <v>107</v>
      </c>
      <c r="B113" s="15" t="s">
        <v>737</v>
      </c>
      <c r="C113" s="39">
        <v>2013</v>
      </c>
      <c r="D113" s="39" t="s">
        <v>555</v>
      </c>
      <c r="E113" s="40" t="s">
        <v>738</v>
      </c>
      <c r="F113" s="39" t="s">
        <v>739</v>
      </c>
      <c r="G113" s="64"/>
      <c r="H113" s="39" t="s">
        <v>22</v>
      </c>
      <c r="I113" s="39"/>
      <c r="J113" s="39"/>
      <c r="K113" s="39" t="s">
        <v>22</v>
      </c>
      <c r="L113" s="68" t="s">
        <v>22</v>
      </c>
      <c r="M113" s="39"/>
      <c r="N113" s="39" t="s">
        <v>22</v>
      </c>
      <c r="O113" s="39" t="s">
        <v>22</v>
      </c>
      <c r="P113" s="39"/>
      <c r="Q113" s="39" t="s">
        <v>22</v>
      </c>
      <c r="R113" s="39"/>
      <c r="S113" s="39" t="s">
        <v>22</v>
      </c>
      <c r="T113" s="39" t="s">
        <v>22</v>
      </c>
      <c r="U113" s="39" t="s">
        <v>22</v>
      </c>
      <c r="V113" s="39" t="s">
        <v>22</v>
      </c>
      <c r="W113" s="39" t="s">
        <v>22</v>
      </c>
      <c r="X113" s="39" t="s">
        <v>22</v>
      </c>
      <c r="Y113" s="39" t="s">
        <v>22</v>
      </c>
      <c r="Z113" s="39" t="s">
        <v>22</v>
      </c>
      <c r="AA113" s="39" t="s">
        <v>22</v>
      </c>
      <c r="AB113" s="39" t="s">
        <v>22</v>
      </c>
      <c r="AC113" s="39"/>
      <c r="AD113" s="39"/>
      <c r="AE113" s="39" t="s">
        <v>22</v>
      </c>
      <c r="AF113" s="39"/>
      <c r="AG113" s="39" t="s">
        <v>22</v>
      </c>
      <c r="AH113" s="39" t="s">
        <v>22</v>
      </c>
      <c r="AI113" s="39"/>
      <c r="AJ113" s="39" t="s">
        <v>22</v>
      </c>
      <c r="AK113" s="39"/>
      <c r="AL113" s="39"/>
      <c r="AM113" s="39"/>
      <c r="AN113" s="39"/>
      <c r="AO113" s="39"/>
      <c r="AP113" s="39"/>
      <c r="AQ113" s="39"/>
      <c r="AR113" s="39"/>
      <c r="AS113" s="39"/>
      <c r="AT113" s="39" t="s">
        <v>22</v>
      </c>
      <c r="AU113" s="39"/>
      <c r="AV113" s="39"/>
      <c r="AW113" s="39" t="s">
        <v>22</v>
      </c>
      <c r="AX113" s="39" t="s">
        <v>22</v>
      </c>
      <c r="AY113" s="39" t="s">
        <v>22</v>
      </c>
      <c r="AZ113" s="39" t="s">
        <v>22</v>
      </c>
      <c r="BA113" s="39"/>
      <c r="BB113" s="39" t="s">
        <v>22</v>
      </c>
      <c r="BC113" s="39" t="s">
        <v>22</v>
      </c>
      <c r="BD113" s="39"/>
      <c r="BE113" s="39" t="s">
        <v>22</v>
      </c>
      <c r="BF113" s="39" t="s">
        <v>22</v>
      </c>
      <c r="BG113" s="39" t="s">
        <v>22</v>
      </c>
      <c r="BH113" s="39"/>
      <c r="BI113" s="39"/>
      <c r="BJ113" s="39"/>
      <c r="BK113" s="39"/>
      <c r="BL113" s="39" t="s">
        <v>22</v>
      </c>
      <c r="BM113" s="39" t="s">
        <v>183</v>
      </c>
      <c r="BN113" s="46" t="s">
        <v>740</v>
      </c>
      <c r="BO113" s="46" t="s">
        <v>732</v>
      </c>
      <c r="BP113" s="30"/>
      <c r="BQ113" s="30"/>
      <c r="BR113" s="30"/>
      <c r="BS113" s="31"/>
    </row>
    <row r="114" spans="1:71" ht="60" customHeight="1">
      <c r="A114" s="39">
        <v>108</v>
      </c>
      <c r="B114" s="15" t="s">
        <v>741</v>
      </c>
      <c r="C114" s="39">
        <v>2014</v>
      </c>
      <c r="D114" s="39" t="s">
        <v>555</v>
      </c>
      <c r="E114" s="40" t="s">
        <v>742</v>
      </c>
      <c r="F114" s="39" t="s">
        <v>743</v>
      </c>
      <c r="G114" s="64"/>
      <c r="H114" s="39" t="s">
        <v>22</v>
      </c>
      <c r="I114" s="39"/>
      <c r="J114" s="39"/>
      <c r="K114" s="39" t="s">
        <v>22</v>
      </c>
      <c r="L114" s="68" t="s">
        <v>22</v>
      </c>
      <c r="M114" s="39"/>
      <c r="N114" s="39" t="s">
        <v>22</v>
      </c>
      <c r="O114" s="39" t="s">
        <v>22</v>
      </c>
      <c r="P114" s="39"/>
      <c r="Q114" s="39" t="s">
        <v>22</v>
      </c>
      <c r="R114" s="39"/>
      <c r="S114" s="39" t="s">
        <v>22</v>
      </c>
      <c r="T114" s="39" t="s">
        <v>22</v>
      </c>
      <c r="U114" s="39" t="s">
        <v>22</v>
      </c>
      <c r="V114" s="39" t="s">
        <v>22</v>
      </c>
      <c r="W114" s="39" t="s">
        <v>22</v>
      </c>
      <c r="X114" s="39" t="s">
        <v>22</v>
      </c>
      <c r="Y114" s="39" t="s">
        <v>22</v>
      </c>
      <c r="Z114" s="39" t="s">
        <v>22</v>
      </c>
      <c r="AA114" s="39" t="s">
        <v>22</v>
      </c>
      <c r="AB114" s="39" t="s">
        <v>22</v>
      </c>
      <c r="AC114" s="39"/>
      <c r="AD114" s="39"/>
      <c r="AE114" s="39" t="s">
        <v>22</v>
      </c>
      <c r="AF114" s="39"/>
      <c r="AG114" s="39" t="s">
        <v>22</v>
      </c>
      <c r="AH114" s="39" t="s">
        <v>22</v>
      </c>
      <c r="AI114" s="39"/>
      <c r="AJ114" s="39" t="s">
        <v>22</v>
      </c>
      <c r="AK114" s="39"/>
      <c r="AL114" s="39"/>
      <c r="AM114" s="39"/>
      <c r="AN114" s="39"/>
      <c r="AO114" s="39"/>
      <c r="AP114" s="39"/>
      <c r="AQ114" s="39"/>
      <c r="AR114" s="39"/>
      <c r="AS114" s="39"/>
      <c r="AT114" s="39" t="s">
        <v>22</v>
      </c>
      <c r="AU114" s="39"/>
      <c r="AV114" s="39"/>
      <c r="AW114" s="39" t="s">
        <v>22</v>
      </c>
      <c r="AX114" s="39" t="s">
        <v>22</v>
      </c>
      <c r="AY114" s="39" t="s">
        <v>22</v>
      </c>
      <c r="AZ114" s="39" t="s">
        <v>22</v>
      </c>
      <c r="BA114" s="39"/>
      <c r="BB114" s="39" t="s">
        <v>22</v>
      </c>
      <c r="BC114" s="39" t="s">
        <v>22</v>
      </c>
      <c r="BD114" s="39"/>
      <c r="BE114" s="39" t="s">
        <v>22</v>
      </c>
      <c r="BF114" s="39" t="s">
        <v>22</v>
      </c>
      <c r="BG114" s="39" t="s">
        <v>22</v>
      </c>
      <c r="BH114" s="39"/>
      <c r="BI114" s="39"/>
      <c r="BJ114" s="39"/>
      <c r="BK114" s="39"/>
      <c r="BL114" s="39" t="s">
        <v>22</v>
      </c>
      <c r="BM114" s="39" t="s">
        <v>183</v>
      </c>
      <c r="BN114" s="46" t="s">
        <v>740</v>
      </c>
      <c r="BO114" s="46" t="s">
        <v>744</v>
      </c>
      <c r="BP114" s="30"/>
      <c r="BQ114" s="30"/>
      <c r="BR114" s="30"/>
      <c r="BS114" s="31"/>
    </row>
    <row r="115" spans="1:71" ht="144">
      <c r="A115" s="39">
        <v>109</v>
      </c>
      <c r="B115" s="15" t="s">
        <v>745</v>
      </c>
      <c r="C115" s="39">
        <v>2014</v>
      </c>
      <c r="D115" s="39" t="s">
        <v>555</v>
      </c>
      <c r="E115" s="40" t="s">
        <v>747</v>
      </c>
      <c r="F115" s="39" t="s">
        <v>746</v>
      </c>
      <c r="G115" s="39"/>
      <c r="H115" s="39" t="s">
        <v>22</v>
      </c>
      <c r="I115" s="39"/>
      <c r="J115" s="39"/>
      <c r="K115" s="39" t="s">
        <v>22</v>
      </c>
      <c r="L115" s="68" t="s">
        <v>22</v>
      </c>
      <c r="M115" s="39"/>
      <c r="N115" s="39" t="s">
        <v>22</v>
      </c>
      <c r="O115" s="39" t="s">
        <v>22</v>
      </c>
      <c r="P115" s="39"/>
      <c r="Q115" s="39" t="s">
        <v>22</v>
      </c>
      <c r="R115" s="39"/>
      <c r="S115" s="39" t="s">
        <v>22</v>
      </c>
      <c r="T115" s="39" t="s">
        <v>22</v>
      </c>
      <c r="U115" s="39" t="s">
        <v>22</v>
      </c>
      <c r="V115" s="39" t="s">
        <v>22</v>
      </c>
      <c r="W115" s="39" t="s">
        <v>22</v>
      </c>
      <c r="X115" s="39" t="s">
        <v>22</v>
      </c>
      <c r="Y115" s="39" t="s">
        <v>22</v>
      </c>
      <c r="Z115" s="39" t="s">
        <v>22</v>
      </c>
      <c r="AA115" s="39" t="s">
        <v>22</v>
      </c>
      <c r="AB115" s="39" t="s">
        <v>22</v>
      </c>
      <c r="AC115" s="39"/>
      <c r="AD115" s="39"/>
      <c r="AE115" s="39" t="s">
        <v>22</v>
      </c>
      <c r="AF115" s="39"/>
      <c r="AG115" s="39" t="s">
        <v>22</v>
      </c>
      <c r="AH115" s="39" t="s">
        <v>22</v>
      </c>
      <c r="AI115" s="39"/>
      <c r="AJ115" s="39" t="s">
        <v>22</v>
      </c>
      <c r="AK115" s="39"/>
      <c r="AL115" s="39"/>
      <c r="AM115" s="39"/>
      <c r="AN115" s="39"/>
      <c r="AO115" s="39"/>
      <c r="AP115" s="39"/>
      <c r="AQ115" s="39"/>
      <c r="AR115" s="39"/>
      <c r="AS115" s="39"/>
      <c r="AT115" s="39" t="s">
        <v>22</v>
      </c>
      <c r="AU115" s="39"/>
      <c r="AV115" s="39"/>
      <c r="AW115" s="39" t="s">
        <v>22</v>
      </c>
      <c r="AX115" s="39" t="s">
        <v>22</v>
      </c>
      <c r="AY115" s="39" t="s">
        <v>22</v>
      </c>
      <c r="AZ115" s="39" t="s">
        <v>22</v>
      </c>
      <c r="BA115" s="39"/>
      <c r="BB115" s="39" t="s">
        <v>22</v>
      </c>
      <c r="BC115" s="39" t="s">
        <v>22</v>
      </c>
      <c r="BD115" s="39"/>
      <c r="BE115" s="39" t="s">
        <v>22</v>
      </c>
      <c r="BF115" s="39" t="s">
        <v>22</v>
      </c>
      <c r="BG115" s="39" t="s">
        <v>22</v>
      </c>
      <c r="BH115" s="39"/>
      <c r="BI115" s="39"/>
      <c r="BJ115" s="39"/>
      <c r="BK115" s="39"/>
      <c r="BL115" s="39" t="s">
        <v>22</v>
      </c>
      <c r="BM115" s="39" t="s">
        <v>183</v>
      </c>
      <c r="BN115" s="46" t="s">
        <v>748</v>
      </c>
      <c r="BO115" s="46" t="s">
        <v>744</v>
      </c>
      <c r="BP115" s="30"/>
      <c r="BQ115" s="30"/>
      <c r="BR115" s="30"/>
      <c r="BS115" s="31"/>
    </row>
    <row r="116" spans="1:71" ht="132.75" customHeight="1">
      <c r="A116" s="39">
        <v>110</v>
      </c>
      <c r="B116" s="15" t="s">
        <v>749</v>
      </c>
      <c r="C116" s="39">
        <v>2014</v>
      </c>
      <c r="D116" s="39" t="s">
        <v>555</v>
      </c>
      <c r="E116" s="40" t="s">
        <v>752</v>
      </c>
      <c r="F116" s="39" t="s">
        <v>167</v>
      </c>
      <c r="G116" s="39"/>
      <c r="H116" s="39" t="s">
        <v>22</v>
      </c>
      <c r="I116" s="39"/>
      <c r="J116" s="39"/>
      <c r="K116" s="39" t="s">
        <v>22</v>
      </c>
      <c r="L116" s="39" t="s">
        <v>22</v>
      </c>
      <c r="M116" s="39"/>
      <c r="N116" s="39" t="s">
        <v>22</v>
      </c>
      <c r="O116" s="39" t="s">
        <v>22</v>
      </c>
      <c r="P116" s="39"/>
      <c r="Q116" s="39" t="s">
        <v>22</v>
      </c>
      <c r="R116" s="39"/>
      <c r="S116" s="39" t="s">
        <v>22</v>
      </c>
      <c r="T116" s="39" t="s">
        <v>22</v>
      </c>
      <c r="U116" s="39" t="s">
        <v>22</v>
      </c>
      <c r="V116" s="39" t="s">
        <v>22</v>
      </c>
      <c r="W116" s="39" t="s">
        <v>22</v>
      </c>
      <c r="X116" s="39" t="s">
        <v>22</v>
      </c>
      <c r="Y116" s="39" t="s">
        <v>22</v>
      </c>
      <c r="Z116" s="39" t="s">
        <v>22</v>
      </c>
      <c r="AA116" s="39" t="s">
        <v>22</v>
      </c>
      <c r="AB116" s="39" t="s">
        <v>22</v>
      </c>
      <c r="AC116" s="39"/>
      <c r="AD116" s="39"/>
      <c r="AE116" s="39" t="s">
        <v>22</v>
      </c>
      <c r="AF116" s="39"/>
      <c r="AG116" s="39" t="s">
        <v>22</v>
      </c>
      <c r="AH116" s="39" t="s">
        <v>22</v>
      </c>
      <c r="AI116" s="39"/>
      <c r="AJ116" s="39" t="s">
        <v>22</v>
      </c>
      <c r="AK116" s="39"/>
      <c r="AL116" s="39"/>
      <c r="AM116" s="39"/>
      <c r="AN116" s="39"/>
      <c r="AO116" s="39"/>
      <c r="AP116" s="39"/>
      <c r="AQ116" s="39"/>
      <c r="AR116" s="39"/>
      <c r="AS116" s="39"/>
      <c r="AT116" s="39" t="s">
        <v>22</v>
      </c>
      <c r="AU116" s="39"/>
      <c r="AV116" s="39"/>
      <c r="AW116" s="39" t="s">
        <v>22</v>
      </c>
      <c r="AX116" s="39" t="s">
        <v>22</v>
      </c>
      <c r="AY116" s="39" t="s">
        <v>22</v>
      </c>
      <c r="AZ116" s="39" t="s">
        <v>22</v>
      </c>
      <c r="BA116" s="39"/>
      <c r="BB116" s="39" t="s">
        <v>22</v>
      </c>
      <c r="BC116" s="39" t="s">
        <v>22</v>
      </c>
      <c r="BD116" s="39"/>
      <c r="BE116" s="39" t="s">
        <v>22</v>
      </c>
      <c r="BF116" s="39" t="s">
        <v>22</v>
      </c>
      <c r="BG116" s="39" t="s">
        <v>22</v>
      </c>
      <c r="BH116" s="39"/>
      <c r="BI116" s="39"/>
      <c r="BJ116" s="39"/>
      <c r="BK116" s="39"/>
      <c r="BL116" s="39" t="s">
        <v>22</v>
      </c>
      <c r="BM116" s="39" t="s">
        <v>183</v>
      </c>
      <c r="BN116" s="30" t="s">
        <v>750</v>
      </c>
      <c r="BO116" s="30" t="s">
        <v>751</v>
      </c>
      <c r="BP116" s="30"/>
      <c r="BQ116" s="30"/>
      <c r="BR116" s="30"/>
      <c r="BS116" s="31"/>
    </row>
    <row r="117" spans="1:71" ht="60" customHeight="1">
      <c r="B117" s="20"/>
      <c r="F117" s="24"/>
      <c r="G117" s="24"/>
      <c r="I117" s="24"/>
      <c r="O117" s="24"/>
      <c r="AH117" s="24"/>
      <c r="BA117" s="24"/>
      <c r="BM117" s="24"/>
      <c r="BN117" s="30"/>
      <c r="BP117" s="30"/>
      <c r="BQ117" s="30"/>
      <c r="BR117" s="30"/>
      <c r="BS117" s="31"/>
    </row>
    <row r="118" spans="1:71" ht="60" customHeight="1">
      <c r="B118" s="20"/>
      <c r="F118" s="24"/>
      <c r="G118" s="24"/>
      <c r="I118" s="24"/>
      <c r="M118" s="24">
        <f>COUNTIF(M120:M420,"X")</f>
        <v>29</v>
      </c>
      <c r="N118" s="24">
        <f t="shared" ref="N118:P118" si="0">COUNTIF(N120:N420,"X")</f>
        <v>49</v>
      </c>
      <c r="O118" s="24">
        <f t="shared" si="0"/>
        <v>40</v>
      </c>
      <c r="P118" s="24">
        <f t="shared" si="0"/>
        <v>35</v>
      </c>
      <c r="AH118" s="24"/>
      <c r="BA118" s="24"/>
      <c r="BM118" s="24"/>
      <c r="BN118" s="30"/>
      <c r="BP118" s="30"/>
      <c r="BQ118" s="30"/>
      <c r="BR118" s="30"/>
      <c r="BS118" s="31"/>
    </row>
    <row r="119" spans="1:71" ht="60" customHeight="1">
      <c r="B119" s="20"/>
      <c r="F119" s="24"/>
      <c r="G119" s="24"/>
      <c r="I119" s="24"/>
      <c r="M119" s="24" t="s">
        <v>963</v>
      </c>
      <c r="N119" s="24" t="s">
        <v>964</v>
      </c>
      <c r="O119" s="24" t="s">
        <v>965</v>
      </c>
      <c r="P119" s="24" t="s">
        <v>966</v>
      </c>
      <c r="AH119" s="24"/>
      <c r="BA119" s="24"/>
      <c r="BM119" s="24"/>
      <c r="BN119" s="30"/>
      <c r="BP119" s="30"/>
      <c r="BQ119" s="30"/>
      <c r="BR119" s="30"/>
      <c r="BS119" s="31"/>
    </row>
    <row r="120" spans="1:71" ht="60" customHeight="1">
      <c r="B120" s="20"/>
      <c r="F120" s="24"/>
      <c r="G120" s="24"/>
      <c r="I120" s="24"/>
      <c r="M120" s="24" t="s">
        <v>22</v>
      </c>
      <c r="N120" s="24" t="s">
        <v>22</v>
      </c>
      <c r="O120" s="24" t="s">
        <v>22</v>
      </c>
      <c r="P120" s="24" t="s">
        <v>22</v>
      </c>
      <c r="AH120" s="24"/>
      <c r="BA120" s="24"/>
      <c r="BM120" s="24"/>
      <c r="BN120" s="30"/>
      <c r="BP120" s="30"/>
      <c r="BQ120" s="30"/>
      <c r="BR120" s="30"/>
      <c r="BS120" s="31"/>
    </row>
    <row r="121" spans="1:71" ht="60" customHeight="1">
      <c r="B121" s="20"/>
      <c r="F121" s="24"/>
      <c r="G121" s="24"/>
      <c r="I121" s="24"/>
      <c r="N121" s="24" t="s">
        <v>22</v>
      </c>
      <c r="O121" s="24"/>
      <c r="AH121" s="24"/>
      <c r="BA121" s="24"/>
      <c r="BM121" s="24"/>
      <c r="BN121" s="30"/>
      <c r="BP121" s="30"/>
      <c r="BQ121" s="30"/>
      <c r="BR121" s="30"/>
      <c r="BS121" s="31"/>
    </row>
    <row r="122" spans="1:71" ht="60" customHeight="1">
      <c r="B122" s="20"/>
      <c r="F122" s="24"/>
      <c r="G122" s="24"/>
      <c r="I122" s="24"/>
      <c r="N122" s="24" t="s">
        <v>22</v>
      </c>
      <c r="O122" s="24"/>
      <c r="AH122" s="24"/>
      <c r="BA122" s="24"/>
      <c r="BM122" s="24"/>
      <c r="BN122" s="30"/>
      <c r="BP122" s="30"/>
      <c r="BQ122" s="30"/>
      <c r="BR122" s="30"/>
      <c r="BS122" s="31"/>
    </row>
    <row r="123" spans="1:71" ht="60" customHeight="1">
      <c r="B123" s="20"/>
      <c r="F123" s="24"/>
      <c r="G123" s="24"/>
      <c r="I123" s="24"/>
      <c r="N123" s="24" t="s">
        <v>22</v>
      </c>
      <c r="O123" s="24"/>
      <c r="AH123" s="24"/>
      <c r="BA123" s="24"/>
      <c r="BM123" s="24"/>
      <c r="BN123" s="30"/>
      <c r="BP123" s="30"/>
      <c r="BQ123" s="30"/>
      <c r="BR123" s="30"/>
      <c r="BS123" s="31"/>
    </row>
    <row r="124" spans="1:71" ht="60" customHeight="1">
      <c r="B124" s="20"/>
      <c r="F124" s="24"/>
      <c r="G124" s="24"/>
      <c r="I124" s="24"/>
      <c r="N124" s="24" t="s">
        <v>22</v>
      </c>
      <c r="O124" s="24"/>
      <c r="AH124" s="24"/>
      <c r="BA124" s="24"/>
      <c r="BM124" s="24"/>
      <c r="BN124" s="30"/>
      <c r="BP124" s="30"/>
      <c r="BQ124" s="30"/>
      <c r="BR124" s="30"/>
      <c r="BS124" s="31"/>
    </row>
    <row r="125" spans="1:71" ht="60" customHeight="1">
      <c r="B125" s="20"/>
      <c r="F125" s="24"/>
      <c r="G125" s="24"/>
      <c r="I125" s="24"/>
      <c r="N125" s="24" t="s">
        <v>22</v>
      </c>
      <c r="O125" s="24"/>
      <c r="AH125" s="24"/>
      <c r="BA125" s="24"/>
      <c r="BM125" s="24"/>
      <c r="BN125" s="30"/>
      <c r="BP125" s="30"/>
      <c r="BQ125" s="30"/>
      <c r="BR125" s="30"/>
      <c r="BS125" s="31"/>
    </row>
    <row r="126" spans="1:71" ht="60" customHeight="1">
      <c r="B126" s="20"/>
      <c r="F126" s="24"/>
      <c r="G126" s="24"/>
      <c r="I126" s="24"/>
      <c r="O126" s="24" t="s">
        <v>22</v>
      </c>
      <c r="P126" s="24" t="s">
        <v>22</v>
      </c>
      <c r="AH126" s="24"/>
      <c r="BA126" s="24"/>
      <c r="BM126" s="24"/>
      <c r="BN126" s="30"/>
      <c r="BP126" s="30"/>
      <c r="BQ126" s="30"/>
      <c r="BR126" s="30"/>
      <c r="BS126" s="31"/>
    </row>
    <row r="127" spans="1:71" ht="60" customHeight="1">
      <c r="B127" s="20"/>
      <c r="F127" s="24"/>
      <c r="G127" s="24"/>
      <c r="I127" s="24"/>
      <c r="O127" s="24" t="s">
        <v>22</v>
      </c>
      <c r="AH127" s="24"/>
      <c r="BA127" s="24"/>
      <c r="BM127" s="24"/>
      <c r="BN127" s="30"/>
      <c r="BP127" s="30"/>
      <c r="BQ127" s="30"/>
      <c r="BR127" s="30"/>
      <c r="BS127" s="31"/>
    </row>
    <row r="128" spans="1:71" ht="60" customHeight="1">
      <c r="B128" s="20"/>
      <c r="F128" s="24"/>
      <c r="G128" s="24"/>
      <c r="I128" s="24"/>
      <c r="O128" s="24"/>
      <c r="P128" s="24" t="s">
        <v>22</v>
      </c>
      <c r="AH128" s="24"/>
      <c r="BA128" s="24"/>
      <c r="BM128" s="24"/>
      <c r="BN128" s="30"/>
      <c r="BP128" s="30"/>
      <c r="BQ128" s="30"/>
      <c r="BR128" s="30"/>
      <c r="BS128" s="31"/>
    </row>
    <row r="129" spans="2:71" ht="60" customHeight="1">
      <c r="B129" s="20"/>
      <c r="F129" s="24"/>
      <c r="G129" s="24"/>
      <c r="I129" s="24"/>
      <c r="O129" s="24"/>
      <c r="P129" s="24" t="s">
        <v>22</v>
      </c>
      <c r="AH129" s="24"/>
      <c r="BA129" s="24"/>
      <c r="BM129" s="24"/>
      <c r="BN129" s="30"/>
      <c r="BP129" s="30"/>
      <c r="BQ129" s="30"/>
      <c r="BR129" s="30"/>
      <c r="BS129" s="31"/>
    </row>
    <row r="130" spans="2:71" ht="60" customHeight="1">
      <c r="B130" s="20"/>
      <c r="F130" s="24"/>
      <c r="G130" s="24"/>
      <c r="I130" s="24"/>
      <c r="O130" s="24" t="s">
        <v>22</v>
      </c>
      <c r="P130" s="24" t="s">
        <v>22</v>
      </c>
      <c r="AH130" s="24"/>
      <c r="BA130" s="24"/>
      <c r="BM130" s="24"/>
      <c r="BN130" s="30"/>
      <c r="BP130" s="30"/>
      <c r="BQ130" s="30"/>
      <c r="BR130" s="30"/>
      <c r="BS130" s="31"/>
    </row>
    <row r="131" spans="2:71" ht="60" customHeight="1">
      <c r="B131" s="20"/>
      <c r="F131" s="24"/>
      <c r="G131" s="24"/>
      <c r="I131" s="24"/>
      <c r="N131" s="24" t="s">
        <v>22</v>
      </c>
      <c r="O131" s="24"/>
      <c r="AH131" s="24"/>
      <c r="BA131" s="24"/>
      <c r="BM131" s="24"/>
      <c r="BN131" s="30"/>
      <c r="BP131" s="30"/>
      <c r="BQ131" s="30"/>
      <c r="BR131" s="30"/>
      <c r="BS131" s="31"/>
    </row>
    <row r="132" spans="2:71" ht="60" customHeight="1">
      <c r="B132" s="20"/>
      <c r="F132" s="24"/>
      <c r="G132" s="24"/>
      <c r="I132" s="24"/>
      <c r="M132" s="24" t="s">
        <v>22</v>
      </c>
      <c r="N132" s="24" t="s">
        <v>22</v>
      </c>
      <c r="O132" s="24" t="s">
        <v>22</v>
      </c>
      <c r="P132" s="24" t="s">
        <v>22</v>
      </c>
      <c r="AH132" s="24"/>
      <c r="BA132" s="24"/>
      <c r="BM132" s="24"/>
      <c r="BN132" s="30"/>
      <c r="BP132" s="30"/>
      <c r="BQ132" s="30"/>
      <c r="BR132" s="30"/>
      <c r="BS132" s="31"/>
    </row>
    <row r="133" spans="2:71" ht="60" customHeight="1">
      <c r="B133" s="20"/>
      <c r="F133" s="24"/>
      <c r="G133" s="24"/>
      <c r="I133" s="24"/>
      <c r="M133" s="24" t="s">
        <v>22</v>
      </c>
      <c r="N133" s="24" t="s">
        <v>22</v>
      </c>
      <c r="O133" s="24" t="s">
        <v>22</v>
      </c>
      <c r="P133" s="24" t="s">
        <v>22</v>
      </c>
      <c r="AH133" s="24"/>
      <c r="BA133" s="24"/>
      <c r="BM133" s="24"/>
      <c r="BN133" s="30"/>
      <c r="BP133" s="30"/>
      <c r="BQ133" s="30"/>
      <c r="BR133" s="30"/>
      <c r="BS133" s="31"/>
    </row>
    <row r="134" spans="2:71" ht="60" customHeight="1">
      <c r="B134" s="20"/>
      <c r="F134" s="24"/>
      <c r="G134" s="24"/>
      <c r="I134" s="24"/>
      <c r="N134" s="24" t="s">
        <v>22</v>
      </c>
      <c r="O134" s="24"/>
      <c r="AH134" s="24"/>
      <c r="BA134" s="24"/>
      <c r="BM134" s="24"/>
      <c r="BN134" s="30"/>
      <c r="BP134" s="30"/>
      <c r="BQ134" s="30"/>
      <c r="BR134" s="30"/>
      <c r="BS134" s="31"/>
    </row>
    <row r="135" spans="2:71" ht="60" customHeight="1">
      <c r="B135" s="20"/>
      <c r="F135" s="24"/>
      <c r="G135" s="24"/>
      <c r="I135" s="24"/>
      <c r="N135" s="24" t="s">
        <v>22</v>
      </c>
      <c r="O135" s="24"/>
      <c r="AH135" s="24"/>
      <c r="BA135" s="24"/>
      <c r="BM135" s="24"/>
      <c r="BN135" s="30"/>
      <c r="BP135" s="30"/>
      <c r="BQ135" s="30"/>
      <c r="BR135" s="30"/>
      <c r="BS135" s="31"/>
    </row>
    <row r="136" spans="2:71" ht="60" customHeight="1">
      <c r="B136" s="20"/>
      <c r="F136" s="24"/>
      <c r="G136" s="24"/>
      <c r="I136" s="24"/>
      <c r="N136" s="24" t="s">
        <v>22</v>
      </c>
      <c r="O136" s="24"/>
      <c r="AH136" s="24"/>
      <c r="BA136" s="24"/>
      <c r="BM136" s="24"/>
      <c r="BN136" s="30"/>
      <c r="BP136" s="30"/>
      <c r="BQ136" s="30"/>
      <c r="BR136" s="30"/>
      <c r="BS136" s="31"/>
    </row>
    <row r="137" spans="2:71" ht="60" customHeight="1">
      <c r="B137" s="20"/>
      <c r="F137" s="24"/>
      <c r="G137" s="24"/>
      <c r="I137" s="24"/>
      <c r="M137" s="24" t="s">
        <v>22</v>
      </c>
      <c r="N137" s="24" t="s">
        <v>22</v>
      </c>
      <c r="O137" s="24" t="s">
        <v>22</v>
      </c>
      <c r="P137" s="24" t="s">
        <v>22</v>
      </c>
      <c r="AH137" s="24"/>
      <c r="BA137" s="24"/>
      <c r="BM137" s="24"/>
      <c r="BN137" s="30"/>
      <c r="BP137" s="30"/>
      <c r="BQ137" s="30"/>
      <c r="BR137" s="30"/>
      <c r="BS137" s="31"/>
    </row>
    <row r="138" spans="2:71" ht="60" customHeight="1">
      <c r="B138" s="20"/>
      <c r="F138" s="24"/>
      <c r="G138" s="24"/>
      <c r="I138" s="24"/>
      <c r="M138" s="24" t="s">
        <v>22</v>
      </c>
      <c r="O138" s="24" t="s">
        <v>22</v>
      </c>
      <c r="P138" s="24" t="s">
        <v>22</v>
      </c>
      <c r="AH138" s="24"/>
      <c r="BA138" s="24"/>
      <c r="BM138" s="24"/>
      <c r="BN138" s="30"/>
      <c r="BP138" s="30"/>
      <c r="BQ138" s="30"/>
      <c r="BR138" s="30"/>
      <c r="BS138" s="31"/>
    </row>
    <row r="139" spans="2:71" ht="60" customHeight="1">
      <c r="B139" s="20"/>
      <c r="F139" s="24"/>
      <c r="G139" s="24"/>
      <c r="I139" s="24"/>
      <c r="O139" s="24" t="s">
        <v>22</v>
      </c>
      <c r="AH139" s="24"/>
      <c r="BA139" s="24"/>
      <c r="BM139" s="24"/>
      <c r="BN139" s="30"/>
      <c r="BP139" s="30"/>
      <c r="BQ139" s="30"/>
      <c r="BR139" s="30"/>
      <c r="BS139" s="31"/>
    </row>
    <row r="140" spans="2:71" ht="60" customHeight="1">
      <c r="B140" s="20"/>
      <c r="F140" s="24"/>
      <c r="G140" s="24"/>
      <c r="I140" s="24"/>
      <c r="M140" s="24" t="s">
        <v>22</v>
      </c>
      <c r="N140" s="24" t="s">
        <v>22</v>
      </c>
      <c r="O140" s="24" t="s">
        <v>22</v>
      </c>
      <c r="P140" s="24" t="s">
        <v>22</v>
      </c>
      <c r="AH140" s="24"/>
      <c r="BA140" s="24"/>
      <c r="BM140" s="24"/>
      <c r="BN140" s="30"/>
      <c r="BP140" s="30"/>
      <c r="BQ140" s="30"/>
      <c r="BR140" s="30"/>
      <c r="BS140" s="31"/>
    </row>
    <row r="141" spans="2:71" ht="60" customHeight="1">
      <c r="B141" s="20"/>
      <c r="F141" s="24"/>
      <c r="G141" s="24"/>
      <c r="I141" s="24"/>
      <c r="N141" s="24" t="s">
        <v>22</v>
      </c>
      <c r="O141" s="24"/>
      <c r="AH141" s="24"/>
      <c r="BA141" s="24"/>
      <c r="BM141" s="24"/>
      <c r="BN141" s="30"/>
      <c r="BP141" s="30"/>
      <c r="BQ141" s="30"/>
      <c r="BR141" s="30"/>
      <c r="BS141" s="31"/>
    </row>
    <row r="142" spans="2:71" ht="60" customHeight="1">
      <c r="B142" s="20"/>
      <c r="F142" s="24"/>
      <c r="G142" s="24"/>
      <c r="I142" s="24"/>
      <c r="O142" s="24" t="s">
        <v>22</v>
      </c>
      <c r="AH142" s="24"/>
      <c r="BA142" s="24"/>
      <c r="BM142" s="24"/>
      <c r="BN142" s="30"/>
      <c r="BP142" s="30"/>
      <c r="BQ142" s="30"/>
      <c r="BR142" s="30"/>
      <c r="BS142" s="31"/>
    </row>
    <row r="143" spans="2:71" ht="60" customHeight="1">
      <c r="B143" s="20"/>
      <c r="F143" s="24"/>
      <c r="G143" s="24"/>
      <c r="I143" s="24"/>
      <c r="M143" s="24" t="s">
        <v>22</v>
      </c>
      <c r="N143" s="24" t="s">
        <v>22</v>
      </c>
      <c r="O143" s="24" t="s">
        <v>22</v>
      </c>
      <c r="P143" s="24" t="s">
        <v>22</v>
      </c>
      <c r="AH143" s="24"/>
      <c r="BA143" s="24"/>
      <c r="BM143" s="24"/>
      <c r="BN143" s="30"/>
      <c r="BP143" s="30"/>
      <c r="BQ143" s="30"/>
      <c r="BR143" s="30"/>
      <c r="BS143" s="31"/>
    </row>
    <row r="144" spans="2:71" ht="60" customHeight="1">
      <c r="B144" s="20"/>
      <c r="F144" s="24"/>
      <c r="G144" s="24"/>
      <c r="I144" s="24"/>
      <c r="N144" s="24" t="s">
        <v>22</v>
      </c>
      <c r="O144" s="24" t="s">
        <v>22</v>
      </c>
      <c r="P144" s="24" t="s">
        <v>22</v>
      </c>
      <c r="AH144" s="24"/>
      <c r="BA144" s="24"/>
      <c r="BM144" s="24"/>
      <c r="BN144" s="30"/>
      <c r="BP144" s="30"/>
      <c r="BQ144" s="30"/>
      <c r="BR144" s="30"/>
      <c r="BS144" s="31"/>
    </row>
    <row r="145" spans="2:71" ht="60" customHeight="1">
      <c r="B145" s="20"/>
      <c r="F145" s="24"/>
      <c r="G145" s="24"/>
      <c r="I145" s="24"/>
      <c r="M145" s="24" t="s">
        <v>22</v>
      </c>
      <c r="N145" s="24" t="s">
        <v>22</v>
      </c>
      <c r="O145" s="24" t="s">
        <v>22</v>
      </c>
      <c r="P145" s="24" t="s">
        <v>22</v>
      </c>
      <c r="AH145" s="24"/>
      <c r="BA145" s="24"/>
      <c r="BM145" s="24"/>
      <c r="BN145" s="30"/>
      <c r="BP145" s="30"/>
      <c r="BQ145" s="30"/>
      <c r="BR145" s="30"/>
      <c r="BS145" s="31"/>
    </row>
    <row r="146" spans="2:71" ht="60" customHeight="1">
      <c r="B146" s="20"/>
      <c r="F146" s="24"/>
      <c r="G146" s="24"/>
      <c r="I146" s="24"/>
      <c r="M146" s="24" t="s">
        <v>22</v>
      </c>
      <c r="O146" s="24" t="s">
        <v>22</v>
      </c>
      <c r="P146" s="24" t="s">
        <v>22</v>
      </c>
      <c r="AH146" s="24"/>
      <c r="BA146" s="24"/>
      <c r="BM146" s="24"/>
      <c r="BN146" s="30"/>
      <c r="BP146" s="30"/>
      <c r="BQ146" s="30"/>
      <c r="BR146" s="30"/>
      <c r="BS146" s="31"/>
    </row>
    <row r="147" spans="2:71" ht="60" customHeight="1">
      <c r="B147" s="20"/>
      <c r="F147" s="24"/>
      <c r="G147" s="24"/>
      <c r="I147" s="24"/>
      <c r="O147" s="24"/>
      <c r="AH147" s="24"/>
      <c r="BA147" s="24"/>
      <c r="BM147" s="24"/>
      <c r="BN147" s="30"/>
      <c r="BP147" s="30"/>
      <c r="BQ147" s="30"/>
      <c r="BR147" s="30"/>
      <c r="BS147" s="31"/>
    </row>
    <row r="148" spans="2:71" ht="60" customHeight="1">
      <c r="B148" s="20"/>
      <c r="F148" s="24"/>
      <c r="G148" s="24"/>
      <c r="I148" s="24"/>
      <c r="O148" s="24"/>
      <c r="AH148" s="24"/>
      <c r="BA148" s="24"/>
      <c r="BM148" s="24"/>
      <c r="BN148" s="30"/>
      <c r="BP148" s="30"/>
      <c r="BQ148" s="30"/>
      <c r="BR148" s="30"/>
      <c r="BS148" s="31"/>
    </row>
    <row r="149" spans="2:71" ht="60" customHeight="1">
      <c r="B149" s="20"/>
      <c r="F149" s="24"/>
      <c r="G149" s="24"/>
      <c r="I149" s="24"/>
      <c r="O149" s="24"/>
      <c r="AH149" s="24"/>
      <c r="BA149" s="24"/>
      <c r="BM149" s="24"/>
      <c r="BN149" s="30"/>
      <c r="BP149" s="30"/>
      <c r="BQ149" s="30"/>
      <c r="BR149" s="30"/>
      <c r="BS149" s="31"/>
    </row>
    <row r="150" spans="2:71" ht="60" customHeight="1">
      <c r="B150" s="20"/>
      <c r="F150" s="24"/>
      <c r="G150" s="24"/>
      <c r="I150" s="24"/>
      <c r="N150" s="24" t="s">
        <v>22</v>
      </c>
      <c r="O150" s="24"/>
      <c r="AH150" s="24"/>
      <c r="BA150" s="24"/>
      <c r="BM150" s="24"/>
      <c r="BN150" s="30"/>
      <c r="BP150" s="30"/>
      <c r="BQ150" s="30"/>
      <c r="BR150" s="30"/>
      <c r="BS150" s="31"/>
    </row>
    <row r="151" spans="2:71" ht="60" customHeight="1">
      <c r="B151" s="20"/>
      <c r="F151" s="24"/>
      <c r="G151" s="24"/>
      <c r="I151" s="24"/>
      <c r="M151" s="24" t="s">
        <v>22</v>
      </c>
      <c r="N151" s="24" t="s">
        <v>22</v>
      </c>
      <c r="O151" s="24" t="s">
        <v>22</v>
      </c>
      <c r="P151" s="24" t="s">
        <v>22</v>
      </c>
      <c r="AH151" s="24"/>
      <c r="BA151" s="24"/>
      <c r="BM151" s="24"/>
      <c r="BN151" s="30"/>
      <c r="BP151" s="30"/>
      <c r="BQ151" s="30"/>
      <c r="BR151" s="30"/>
      <c r="BS151" s="31"/>
    </row>
    <row r="152" spans="2:71" ht="60" customHeight="1">
      <c r="B152" s="20"/>
      <c r="F152" s="24"/>
      <c r="G152" s="24"/>
      <c r="I152" s="24"/>
      <c r="M152" s="24" t="s">
        <v>22</v>
      </c>
      <c r="N152" s="24" t="s">
        <v>22</v>
      </c>
      <c r="O152" s="24" t="s">
        <v>22</v>
      </c>
      <c r="P152" s="24" t="s">
        <v>22</v>
      </c>
      <c r="AH152" s="24"/>
      <c r="BA152" s="24"/>
      <c r="BM152" s="24"/>
      <c r="BN152" s="30"/>
      <c r="BP152" s="30"/>
      <c r="BQ152" s="30"/>
      <c r="BR152" s="30"/>
      <c r="BS152" s="31"/>
    </row>
    <row r="153" spans="2:71" ht="60" customHeight="1">
      <c r="B153" s="20"/>
      <c r="F153" s="24"/>
      <c r="G153" s="24"/>
      <c r="I153" s="24"/>
      <c r="N153" s="24" t="s">
        <v>22</v>
      </c>
      <c r="O153" s="24"/>
      <c r="AH153" s="24"/>
      <c r="BA153" s="24"/>
      <c r="BM153" s="24"/>
      <c r="BN153" s="30"/>
      <c r="BP153" s="30"/>
      <c r="BQ153" s="30"/>
      <c r="BR153" s="30"/>
      <c r="BS153" s="31"/>
    </row>
    <row r="154" spans="2:71" ht="60" customHeight="1">
      <c r="B154" s="20"/>
      <c r="F154" s="24"/>
      <c r="G154" s="24"/>
      <c r="I154" s="24"/>
      <c r="N154" s="24" t="s">
        <v>22</v>
      </c>
      <c r="O154" s="24"/>
      <c r="AH154" s="24"/>
      <c r="BA154" s="24"/>
      <c r="BM154" s="24"/>
      <c r="BN154" s="30"/>
      <c r="BP154" s="30"/>
      <c r="BQ154" s="30"/>
      <c r="BR154" s="30"/>
      <c r="BS154" s="31"/>
    </row>
    <row r="155" spans="2:71" ht="60" customHeight="1">
      <c r="B155" s="20"/>
      <c r="F155" s="24"/>
      <c r="G155" s="24"/>
      <c r="I155" s="24"/>
      <c r="N155" s="24" t="s">
        <v>22</v>
      </c>
      <c r="O155" s="24"/>
      <c r="AH155" s="24"/>
      <c r="BA155" s="24"/>
      <c r="BM155" s="24"/>
      <c r="BN155" s="30"/>
      <c r="BP155" s="30"/>
      <c r="BQ155" s="30"/>
      <c r="BR155" s="30"/>
      <c r="BS155" s="31"/>
    </row>
    <row r="156" spans="2:71" ht="60" customHeight="1">
      <c r="B156" s="20"/>
      <c r="F156" s="24"/>
      <c r="G156" s="24"/>
      <c r="I156" s="24"/>
      <c r="M156" s="24" t="s">
        <v>22</v>
      </c>
      <c r="N156" s="24" t="s">
        <v>22</v>
      </c>
      <c r="O156" s="24" t="s">
        <v>22</v>
      </c>
      <c r="P156" s="24" t="s">
        <v>22</v>
      </c>
      <c r="AH156" s="24"/>
      <c r="BA156" s="24"/>
      <c r="BM156" s="24"/>
      <c r="BN156" s="30"/>
      <c r="BP156" s="30"/>
      <c r="BQ156" s="30"/>
      <c r="BR156" s="30"/>
      <c r="BS156" s="31"/>
    </row>
    <row r="157" spans="2:71" ht="60" customHeight="1">
      <c r="B157" s="20"/>
      <c r="F157" s="24"/>
      <c r="G157" s="24"/>
      <c r="I157" s="24"/>
      <c r="M157" s="24" t="s">
        <v>22</v>
      </c>
      <c r="N157" s="24" t="s">
        <v>22</v>
      </c>
      <c r="O157" s="24" t="s">
        <v>22</v>
      </c>
      <c r="P157" s="24" t="s">
        <v>22</v>
      </c>
      <c r="AH157" s="24"/>
      <c r="BA157" s="24"/>
      <c r="BM157" s="24"/>
      <c r="BN157" s="30"/>
      <c r="BP157" s="30"/>
      <c r="BQ157" s="30"/>
      <c r="BR157" s="30"/>
      <c r="BS157" s="31"/>
    </row>
    <row r="158" spans="2:71" ht="60" customHeight="1">
      <c r="B158" s="20"/>
      <c r="F158" s="24"/>
      <c r="G158" s="24"/>
      <c r="I158" s="24"/>
      <c r="M158" s="24" t="s">
        <v>22</v>
      </c>
      <c r="N158" s="24" t="s">
        <v>22</v>
      </c>
      <c r="O158" s="24" t="s">
        <v>22</v>
      </c>
      <c r="P158" s="24" t="s">
        <v>22</v>
      </c>
      <c r="AH158" s="24"/>
      <c r="BA158" s="24"/>
      <c r="BM158" s="24"/>
      <c r="BN158" s="30"/>
      <c r="BP158" s="30"/>
      <c r="BQ158" s="30"/>
      <c r="BR158" s="30"/>
      <c r="BS158" s="31"/>
    </row>
    <row r="159" spans="2:71" ht="60" customHeight="1">
      <c r="B159" s="20"/>
      <c r="F159" s="24"/>
      <c r="G159" s="24"/>
      <c r="I159" s="24"/>
      <c r="O159" s="24"/>
      <c r="P159" s="24" t="s">
        <v>22</v>
      </c>
      <c r="AH159" s="24"/>
      <c r="BA159" s="24"/>
      <c r="BM159" s="24"/>
      <c r="BN159" s="30"/>
      <c r="BP159" s="30"/>
      <c r="BQ159" s="30"/>
      <c r="BR159" s="30"/>
      <c r="BS159" s="31"/>
    </row>
    <row r="160" spans="2:71" ht="60" customHeight="1">
      <c r="B160" s="20"/>
      <c r="F160" s="24"/>
      <c r="G160" s="24"/>
      <c r="I160" s="24"/>
      <c r="N160" s="24" t="s">
        <v>22</v>
      </c>
      <c r="O160" s="24"/>
      <c r="AH160" s="24"/>
      <c r="BA160" s="24"/>
      <c r="BM160" s="24"/>
      <c r="BN160" s="30"/>
      <c r="BP160" s="30"/>
      <c r="BQ160" s="30"/>
      <c r="BR160" s="30"/>
      <c r="BS160" s="31"/>
    </row>
    <row r="161" spans="2:71" ht="60" customHeight="1">
      <c r="B161" s="20"/>
      <c r="F161" s="24"/>
      <c r="G161" s="24"/>
      <c r="I161" s="24"/>
      <c r="O161" s="24"/>
      <c r="P161" s="24" t="s">
        <v>22</v>
      </c>
      <c r="AH161" s="24"/>
      <c r="BA161" s="24"/>
      <c r="BM161" s="24"/>
      <c r="BN161" s="30"/>
      <c r="BP161" s="30"/>
      <c r="BQ161" s="30"/>
      <c r="BR161" s="30"/>
      <c r="BS161" s="31"/>
    </row>
    <row r="162" spans="2:71" ht="60" customHeight="1">
      <c r="B162" s="20"/>
      <c r="F162" s="24"/>
      <c r="G162" s="24"/>
      <c r="I162" s="24"/>
      <c r="N162" s="24" t="s">
        <v>22</v>
      </c>
      <c r="O162" s="24"/>
      <c r="AH162" s="24"/>
      <c r="BA162" s="24"/>
      <c r="BM162" s="24"/>
      <c r="BN162" s="30"/>
      <c r="BP162" s="30"/>
      <c r="BQ162" s="30"/>
      <c r="BR162" s="30"/>
      <c r="BS162" s="31"/>
    </row>
    <row r="163" spans="2:71" ht="60" customHeight="1">
      <c r="B163" s="20"/>
      <c r="F163" s="24"/>
      <c r="G163" s="24"/>
      <c r="I163" s="24"/>
      <c r="N163" s="24" t="s">
        <v>22</v>
      </c>
      <c r="O163" s="24"/>
      <c r="AH163" s="24"/>
      <c r="BA163" s="24"/>
      <c r="BM163" s="24"/>
      <c r="BN163" s="30"/>
      <c r="BP163" s="30"/>
      <c r="BQ163" s="30"/>
      <c r="BR163" s="30"/>
      <c r="BS163" s="31"/>
    </row>
    <row r="164" spans="2:71" ht="60" customHeight="1">
      <c r="B164" s="20"/>
      <c r="F164" s="24"/>
      <c r="G164" s="24"/>
      <c r="I164" s="24"/>
      <c r="M164" s="24" t="s">
        <v>22</v>
      </c>
      <c r="N164" s="24" t="s">
        <v>22</v>
      </c>
      <c r="O164" s="24"/>
      <c r="AH164" s="24"/>
      <c r="BA164" s="24"/>
      <c r="BM164" s="24"/>
      <c r="BN164" s="30"/>
      <c r="BP164" s="30"/>
      <c r="BQ164" s="30"/>
      <c r="BR164" s="30"/>
      <c r="BS164" s="31"/>
    </row>
    <row r="165" spans="2:71" ht="60" customHeight="1">
      <c r="B165" s="20"/>
      <c r="F165" s="24"/>
      <c r="G165" s="24"/>
      <c r="I165" s="24"/>
      <c r="O165" s="24" t="s">
        <v>22</v>
      </c>
      <c r="AH165" s="24"/>
      <c r="BA165" s="24"/>
      <c r="BM165" s="24"/>
      <c r="BN165" s="30"/>
      <c r="BP165" s="30"/>
      <c r="BQ165" s="30"/>
      <c r="BR165" s="30"/>
      <c r="BS165" s="31"/>
    </row>
    <row r="166" spans="2:71" ht="60" customHeight="1">
      <c r="B166" s="20"/>
      <c r="F166" s="24"/>
      <c r="G166" s="24"/>
      <c r="I166" s="24"/>
      <c r="M166" s="24" t="s">
        <v>22</v>
      </c>
      <c r="N166" s="24" t="s">
        <v>22</v>
      </c>
      <c r="O166" s="24" t="s">
        <v>22</v>
      </c>
      <c r="P166" s="24" t="s">
        <v>22</v>
      </c>
      <c r="AH166" s="24"/>
      <c r="BA166" s="24"/>
      <c r="BM166" s="24"/>
      <c r="BN166" s="30"/>
      <c r="BP166" s="30"/>
      <c r="BQ166" s="30"/>
      <c r="BR166" s="30"/>
      <c r="BS166" s="31"/>
    </row>
    <row r="167" spans="2:71" ht="60" customHeight="1">
      <c r="B167" s="20"/>
      <c r="F167" s="24"/>
      <c r="G167" s="24"/>
      <c r="I167" s="24"/>
      <c r="M167" s="24" t="s">
        <v>22</v>
      </c>
      <c r="N167" s="24" t="s">
        <v>22</v>
      </c>
      <c r="O167" s="24" t="s">
        <v>22</v>
      </c>
      <c r="P167" s="24" t="s">
        <v>22</v>
      </c>
      <c r="AH167" s="24"/>
      <c r="BA167" s="24"/>
      <c r="BM167" s="24"/>
      <c r="BN167" s="30"/>
      <c r="BP167" s="30"/>
      <c r="BQ167" s="30"/>
      <c r="BR167" s="30"/>
      <c r="BS167" s="31"/>
    </row>
    <row r="168" spans="2:71" ht="60" customHeight="1">
      <c r="B168" s="20"/>
      <c r="F168" s="24"/>
      <c r="G168" s="24"/>
      <c r="I168" s="24"/>
      <c r="M168" s="24" t="s">
        <v>22</v>
      </c>
      <c r="N168" s="24" t="s">
        <v>22</v>
      </c>
      <c r="O168" s="24" t="s">
        <v>22</v>
      </c>
      <c r="P168" s="24" t="s">
        <v>22</v>
      </c>
      <c r="AH168" s="24"/>
      <c r="BA168" s="24"/>
      <c r="BM168" s="24"/>
      <c r="BN168" s="30"/>
      <c r="BP168" s="30"/>
      <c r="BQ168" s="30"/>
      <c r="BR168" s="30"/>
      <c r="BS168" s="31"/>
    </row>
    <row r="169" spans="2:71" ht="60" customHeight="1">
      <c r="B169" s="20"/>
      <c r="F169" s="24"/>
      <c r="G169" s="24"/>
      <c r="I169" s="24"/>
      <c r="M169" s="24" t="s">
        <v>22</v>
      </c>
      <c r="O169" s="24"/>
      <c r="AH169" s="24"/>
      <c r="BA169" s="24"/>
      <c r="BM169" s="24"/>
      <c r="BN169" s="30"/>
      <c r="BP169" s="30"/>
      <c r="BQ169" s="30"/>
      <c r="BR169" s="30"/>
      <c r="BS169" s="31"/>
    </row>
    <row r="170" spans="2:71" ht="60" customHeight="1">
      <c r="B170" s="20"/>
      <c r="F170" s="24"/>
      <c r="G170" s="24"/>
      <c r="I170" s="24"/>
      <c r="O170" s="24" t="s">
        <v>22</v>
      </c>
      <c r="AH170" s="24"/>
      <c r="BA170" s="24"/>
      <c r="BM170" s="24"/>
      <c r="BN170" s="30"/>
      <c r="BP170" s="30"/>
      <c r="BQ170" s="30"/>
      <c r="BR170" s="30"/>
      <c r="BS170" s="31"/>
    </row>
    <row r="171" spans="2:71" ht="60" customHeight="1">
      <c r="B171" s="20"/>
      <c r="F171" s="24"/>
      <c r="G171" s="24"/>
      <c r="I171" s="24"/>
      <c r="M171" s="24" t="s">
        <v>22</v>
      </c>
      <c r="N171" s="24" t="s">
        <v>22</v>
      </c>
      <c r="O171" s="24"/>
      <c r="AH171" s="24"/>
      <c r="BA171" s="24"/>
      <c r="BM171" s="24"/>
      <c r="BN171" s="30"/>
      <c r="BP171" s="30"/>
      <c r="BQ171" s="30"/>
      <c r="BR171" s="30"/>
      <c r="BS171" s="31"/>
    </row>
    <row r="172" spans="2:71" ht="60" customHeight="1">
      <c r="B172" s="20"/>
      <c r="F172" s="24"/>
      <c r="G172" s="24"/>
      <c r="I172" s="24"/>
      <c r="M172" s="24" t="s">
        <v>22</v>
      </c>
      <c r="N172" s="24" t="s">
        <v>22</v>
      </c>
      <c r="O172" s="24"/>
      <c r="AH172" s="24"/>
      <c r="BA172" s="24"/>
      <c r="BM172" s="24"/>
      <c r="BN172" s="30"/>
      <c r="BP172" s="30"/>
      <c r="BQ172" s="30"/>
      <c r="BR172" s="30"/>
      <c r="BS172" s="31"/>
    </row>
    <row r="173" spans="2:71" ht="60" customHeight="1">
      <c r="B173" s="20"/>
      <c r="F173" s="24"/>
      <c r="G173" s="24"/>
      <c r="I173" s="24"/>
      <c r="M173" s="24" t="s">
        <v>22</v>
      </c>
      <c r="N173" s="24" t="s">
        <v>22</v>
      </c>
      <c r="O173" s="24" t="s">
        <v>22</v>
      </c>
      <c r="AH173" s="24"/>
      <c r="BA173" s="24"/>
      <c r="BM173" s="24"/>
      <c r="BN173" s="30"/>
      <c r="BP173" s="30"/>
      <c r="BQ173" s="30"/>
      <c r="BR173" s="30"/>
      <c r="BS173" s="31"/>
    </row>
    <row r="174" spans="2:71" ht="60" customHeight="1">
      <c r="B174" s="20"/>
      <c r="F174" s="24"/>
      <c r="G174" s="24"/>
      <c r="I174" s="24"/>
      <c r="O174" s="24" t="s">
        <v>22</v>
      </c>
      <c r="P174" s="24" t="s">
        <v>22</v>
      </c>
      <c r="AH174" s="24"/>
      <c r="BA174" s="24"/>
      <c r="BM174" s="24"/>
      <c r="BN174" s="30"/>
      <c r="BP174" s="30"/>
      <c r="BQ174" s="30"/>
      <c r="BR174" s="30"/>
      <c r="BS174" s="31"/>
    </row>
    <row r="175" spans="2:71" ht="60" customHeight="1">
      <c r="B175" s="20"/>
      <c r="F175" s="24"/>
      <c r="G175" s="24"/>
      <c r="I175" s="24"/>
      <c r="M175" s="24" t="s">
        <v>22</v>
      </c>
      <c r="N175" s="24" t="s">
        <v>22</v>
      </c>
      <c r="O175" s="24" t="s">
        <v>22</v>
      </c>
      <c r="P175" s="24" t="s">
        <v>22</v>
      </c>
      <c r="AH175" s="24"/>
      <c r="BA175" s="24"/>
      <c r="BM175" s="24"/>
      <c r="BN175" s="30"/>
      <c r="BP175" s="30"/>
      <c r="BQ175" s="30"/>
      <c r="BR175" s="30"/>
      <c r="BS175" s="31"/>
    </row>
    <row r="176" spans="2:71" ht="60" customHeight="1">
      <c r="B176" s="20"/>
      <c r="F176" s="24"/>
      <c r="G176" s="24"/>
      <c r="I176" s="24"/>
      <c r="N176" s="24" t="s">
        <v>22</v>
      </c>
      <c r="O176" s="24" t="s">
        <v>22</v>
      </c>
      <c r="AH176" s="24"/>
      <c r="BA176" s="24"/>
      <c r="BM176" s="24"/>
      <c r="BN176" s="30"/>
      <c r="BP176" s="30"/>
      <c r="BQ176" s="30"/>
      <c r="BR176" s="30"/>
      <c r="BS176" s="31"/>
    </row>
    <row r="177" spans="2:71" ht="60" customHeight="1">
      <c r="B177" s="20"/>
      <c r="F177" s="24"/>
      <c r="G177" s="24"/>
      <c r="I177" s="24"/>
      <c r="O177" s="24"/>
      <c r="AH177" s="24"/>
      <c r="BA177" s="24"/>
      <c r="BM177" s="24"/>
      <c r="BN177" s="30"/>
      <c r="BP177" s="30"/>
      <c r="BQ177" s="30"/>
      <c r="BR177" s="30"/>
      <c r="BS177" s="31"/>
    </row>
    <row r="178" spans="2:71" ht="60" customHeight="1">
      <c r="B178" s="20"/>
      <c r="F178" s="24"/>
      <c r="G178" s="24"/>
      <c r="I178" s="24"/>
      <c r="M178" s="24" t="s">
        <v>22</v>
      </c>
      <c r="N178" s="24" t="s">
        <v>22</v>
      </c>
      <c r="O178" s="24" t="s">
        <v>22</v>
      </c>
      <c r="P178" s="24" t="s">
        <v>22</v>
      </c>
      <c r="AH178" s="24"/>
      <c r="BA178" s="24"/>
      <c r="BM178" s="24"/>
      <c r="BN178" s="30"/>
      <c r="BP178" s="30"/>
      <c r="BQ178" s="30"/>
      <c r="BR178" s="30"/>
      <c r="BS178" s="31"/>
    </row>
    <row r="179" spans="2:71" ht="60" customHeight="1">
      <c r="B179" s="20"/>
      <c r="F179" s="24"/>
      <c r="G179" s="24"/>
      <c r="I179" s="24"/>
      <c r="O179" s="24" t="s">
        <v>22</v>
      </c>
      <c r="P179" s="24" t="s">
        <v>22</v>
      </c>
      <c r="AH179" s="24"/>
      <c r="BA179" s="24"/>
      <c r="BM179" s="24"/>
      <c r="BN179" s="30"/>
      <c r="BP179" s="30"/>
      <c r="BQ179" s="30"/>
      <c r="BR179" s="30"/>
      <c r="BS179" s="31"/>
    </row>
    <row r="180" spans="2:71" ht="60" customHeight="1">
      <c r="B180" s="20"/>
      <c r="F180" s="24"/>
      <c r="G180" s="24"/>
      <c r="I180" s="24"/>
      <c r="O180" s="24" t="s">
        <v>22</v>
      </c>
      <c r="P180" s="24" t="s">
        <v>22</v>
      </c>
      <c r="AH180" s="24"/>
      <c r="BA180" s="24"/>
      <c r="BM180" s="24"/>
      <c r="BN180" s="30"/>
      <c r="BP180" s="30"/>
      <c r="BQ180" s="30"/>
      <c r="BR180" s="30"/>
      <c r="BS180" s="31"/>
    </row>
    <row r="181" spans="2:71" ht="60" customHeight="1">
      <c r="B181" s="20"/>
      <c r="F181" s="24"/>
      <c r="G181" s="24"/>
      <c r="I181" s="24"/>
      <c r="O181" s="24" t="s">
        <v>22</v>
      </c>
      <c r="P181" s="24" t="s">
        <v>22</v>
      </c>
      <c r="AH181" s="24"/>
      <c r="BA181" s="24"/>
      <c r="BM181" s="24"/>
      <c r="BN181" s="30"/>
      <c r="BP181" s="30"/>
      <c r="BQ181" s="30"/>
      <c r="BR181" s="30"/>
      <c r="BS181" s="31"/>
    </row>
    <row r="182" spans="2:71" ht="60" customHeight="1">
      <c r="B182" s="20"/>
      <c r="F182" s="24"/>
      <c r="G182" s="24"/>
      <c r="I182" s="24"/>
      <c r="M182" s="24" t="s">
        <v>22</v>
      </c>
      <c r="N182" s="24" t="s">
        <v>22</v>
      </c>
      <c r="O182" s="24" t="s">
        <v>22</v>
      </c>
      <c r="P182" s="24" t="s">
        <v>22</v>
      </c>
      <c r="AH182" s="24"/>
      <c r="BA182" s="24"/>
      <c r="BM182" s="24"/>
      <c r="BN182" s="30"/>
      <c r="BP182" s="30"/>
      <c r="BQ182" s="30"/>
      <c r="BR182" s="30"/>
      <c r="BS182" s="31"/>
    </row>
    <row r="183" spans="2:71" ht="60" customHeight="1">
      <c r="B183" s="20"/>
      <c r="F183" s="24"/>
      <c r="G183" s="24"/>
      <c r="I183" s="24"/>
      <c r="N183" s="24" t="s">
        <v>22</v>
      </c>
      <c r="O183" s="24"/>
      <c r="AH183" s="24"/>
      <c r="BA183" s="24"/>
      <c r="BM183" s="24"/>
      <c r="BN183" s="30"/>
      <c r="BP183" s="30"/>
      <c r="BQ183" s="30"/>
      <c r="BR183" s="30"/>
      <c r="BS183" s="31"/>
    </row>
    <row r="184" spans="2:71" ht="60" customHeight="1">
      <c r="B184" s="20"/>
      <c r="F184" s="24"/>
      <c r="G184" s="24"/>
      <c r="I184" s="24"/>
      <c r="N184" s="24" t="s">
        <v>22</v>
      </c>
      <c r="O184" s="24"/>
      <c r="AH184" s="24"/>
      <c r="BA184" s="24"/>
      <c r="BM184" s="24"/>
      <c r="BN184" s="30"/>
      <c r="BP184" s="30"/>
      <c r="BQ184" s="30"/>
      <c r="BR184" s="30"/>
      <c r="BS184" s="31"/>
    </row>
    <row r="185" spans="2:71" ht="60" customHeight="1">
      <c r="B185" s="20"/>
      <c r="F185" s="24"/>
      <c r="G185" s="24"/>
      <c r="I185" s="24"/>
      <c r="O185" s="24" t="s">
        <v>22</v>
      </c>
      <c r="AH185" s="24"/>
      <c r="BA185" s="24"/>
      <c r="BM185" s="24"/>
      <c r="BN185" s="30"/>
      <c r="BP185" s="30"/>
      <c r="BQ185" s="30"/>
      <c r="BR185" s="30"/>
      <c r="BS185" s="31"/>
    </row>
    <row r="186" spans="2:71" ht="60" customHeight="1">
      <c r="B186" s="20"/>
      <c r="F186" s="24"/>
      <c r="G186" s="24"/>
      <c r="I186" s="24"/>
      <c r="M186" s="24" t="s">
        <v>22</v>
      </c>
      <c r="N186" s="24" t="s">
        <v>22</v>
      </c>
      <c r="O186" s="24" t="s">
        <v>22</v>
      </c>
      <c r="P186" s="24" t="s">
        <v>22</v>
      </c>
      <c r="AH186" s="24"/>
      <c r="BA186" s="24"/>
      <c r="BM186" s="24"/>
      <c r="BN186" s="30"/>
      <c r="BP186" s="30"/>
      <c r="BQ186" s="30"/>
      <c r="BR186" s="30"/>
      <c r="BS186" s="31"/>
    </row>
    <row r="187" spans="2:71" ht="60" customHeight="1">
      <c r="B187" s="20"/>
      <c r="F187" s="24"/>
      <c r="G187" s="24"/>
      <c r="I187" s="24"/>
      <c r="N187" s="24" t="s">
        <v>22</v>
      </c>
      <c r="O187" s="24"/>
      <c r="AH187" s="24"/>
      <c r="BA187" s="24"/>
      <c r="BM187" s="24"/>
      <c r="BN187" s="30"/>
      <c r="BP187" s="30"/>
      <c r="BQ187" s="30"/>
      <c r="BR187" s="30"/>
      <c r="BS187" s="31"/>
    </row>
    <row r="188" spans="2:71" ht="60" customHeight="1">
      <c r="B188" s="20"/>
      <c r="F188" s="24"/>
      <c r="G188" s="24"/>
      <c r="I188" s="24"/>
      <c r="O188" s="24"/>
      <c r="P188" s="24" t="s">
        <v>22</v>
      </c>
      <c r="AH188" s="24"/>
      <c r="BA188" s="24"/>
      <c r="BM188" s="24"/>
      <c r="BN188" s="30"/>
      <c r="BP188" s="30"/>
      <c r="BQ188" s="30"/>
      <c r="BR188" s="30"/>
      <c r="BS188" s="31"/>
    </row>
    <row r="189" spans="2:71" ht="60" customHeight="1">
      <c r="B189" s="20"/>
      <c r="F189" s="24"/>
      <c r="G189" s="24"/>
      <c r="I189" s="24"/>
      <c r="O189" s="24" t="s">
        <v>22</v>
      </c>
      <c r="AH189" s="24"/>
      <c r="BA189" s="24"/>
      <c r="BM189" s="24"/>
      <c r="BN189" s="30"/>
      <c r="BP189" s="30"/>
      <c r="BQ189" s="30"/>
      <c r="BR189" s="30"/>
      <c r="BS189" s="31"/>
    </row>
    <row r="190" spans="2:71" ht="60" customHeight="1">
      <c r="B190" s="20"/>
      <c r="F190" s="24"/>
      <c r="G190" s="24"/>
      <c r="I190" s="24"/>
      <c r="O190" s="24" t="s">
        <v>22</v>
      </c>
      <c r="AH190" s="24"/>
      <c r="BA190" s="24"/>
      <c r="BM190" s="24"/>
      <c r="BN190" s="30"/>
      <c r="BP190" s="30"/>
      <c r="BQ190" s="30"/>
      <c r="BR190" s="30"/>
      <c r="BS190" s="31"/>
    </row>
    <row r="191" spans="2:71" ht="60" customHeight="1">
      <c r="B191" s="20"/>
      <c r="F191" s="24"/>
      <c r="G191" s="24"/>
      <c r="I191" s="24"/>
      <c r="N191" s="24" t="s">
        <v>22</v>
      </c>
      <c r="O191" s="24"/>
      <c r="AH191" s="24"/>
      <c r="BA191" s="24"/>
      <c r="BM191" s="24"/>
      <c r="BN191" s="30"/>
      <c r="BP191" s="30"/>
      <c r="BQ191" s="30"/>
      <c r="BR191" s="30"/>
      <c r="BS191" s="31"/>
    </row>
    <row r="192" spans="2:71" ht="60" customHeight="1">
      <c r="B192" s="20"/>
      <c r="F192" s="24"/>
      <c r="G192" s="24"/>
      <c r="I192" s="24"/>
      <c r="M192" s="24" t="s">
        <v>22</v>
      </c>
      <c r="N192" s="24" t="s">
        <v>22</v>
      </c>
      <c r="O192" s="24" t="s">
        <v>22</v>
      </c>
      <c r="P192" s="24" t="s">
        <v>22</v>
      </c>
      <c r="AH192" s="24"/>
      <c r="BA192" s="24"/>
      <c r="BM192" s="24"/>
      <c r="BN192" s="30"/>
      <c r="BP192" s="30"/>
      <c r="BQ192" s="30"/>
      <c r="BR192" s="30"/>
      <c r="BS192" s="31"/>
    </row>
    <row r="193" spans="2:71" ht="60" customHeight="1">
      <c r="B193" s="20"/>
      <c r="F193" s="24"/>
      <c r="G193" s="24"/>
      <c r="I193" s="24"/>
      <c r="M193" s="24" t="s">
        <v>22</v>
      </c>
      <c r="N193" s="24" t="s">
        <v>22</v>
      </c>
      <c r="O193" s="24" t="s">
        <v>22</v>
      </c>
      <c r="P193" s="24" t="s">
        <v>22</v>
      </c>
      <c r="AH193" s="24"/>
      <c r="BA193" s="24"/>
      <c r="BM193" s="24"/>
      <c r="BN193" s="30"/>
      <c r="BP193" s="30"/>
      <c r="BQ193" s="30"/>
      <c r="BR193" s="30"/>
      <c r="BS193" s="31"/>
    </row>
    <row r="194" spans="2:71" ht="60" customHeight="1">
      <c r="B194" s="20"/>
      <c r="F194" s="24"/>
      <c r="G194" s="24"/>
      <c r="I194" s="24"/>
      <c r="M194" s="24" t="s">
        <v>22</v>
      </c>
      <c r="N194" s="24" t="s">
        <v>22</v>
      </c>
      <c r="O194" s="24"/>
      <c r="AH194" s="24"/>
      <c r="BA194" s="24"/>
      <c r="BM194" s="24"/>
      <c r="BN194" s="30"/>
      <c r="BP194" s="30"/>
      <c r="BQ194" s="30"/>
      <c r="BR194" s="30"/>
      <c r="BS194" s="31"/>
    </row>
    <row r="195" spans="2:71" ht="60" customHeight="1">
      <c r="B195" s="20"/>
      <c r="F195" s="24"/>
      <c r="G195" s="24"/>
      <c r="I195" s="24"/>
      <c r="O195" s="24"/>
      <c r="AH195" s="24"/>
      <c r="BA195" s="24"/>
      <c r="BM195" s="24"/>
      <c r="BN195" s="30"/>
      <c r="BP195" s="30"/>
      <c r="BQ195" s="30"/>
      <c r="BR195" s="30"/>
      <c r="BS195" s="31"/>
    </row>
    <row r="196" spans="2:71" ht="60" customHeight="1">
      <c r="B196" s="20"/>
      <c r="F196" s="24"/>
      <c r="G196" s="24"/>
      <c r="I196" s="24"/>
      <c r="O196" s="24"/>
      <c r="AH196" s="24"/>
      <c r="BA196" s="24"/>
      <c r="BM196" s="24"/>
      <c r="BN196" s="30"/>
      <c r="BP196" s="30"/>
      <c r="BQ196" s="30"/>
      <c r="BR196" s="30"/>
      <c r="BS196" s="31"/>
    </row>
    <row r="197" spans="2:71" ht="60" customHeight="1">
      <c r="B197" s="20"/>
      <c r="F197" s="24"/>
      <c r="G197" s="24"/>
      <c r="I197" s="24"/>
      <c r="O197" s="24"/>
      <c r="AH197" s="24"/>
      <c r="BA197" s="24"/>
      <c r="BM197" s="24"/>
      <c r="BN197" s="30"/>
      <c r="BP197" s="30"/>
      <c r="BQ197" s="30"/>
      <c r="BR197" s="30"/>
      <c r="BS197" s="31"/>
    </row>
    <row r="198" spans="2:71" ht="60" customHeight="1">
      <c r="B198" s="20"/>
      <c r="F198" s="24"/>
      <c r="G198" s="24"/>
      <c r="I198" s="24"/>
      <c r="O198" s="24"/>
      <c r="AH198" s="24"/>
      <c r="BA198" s="24"/>
      <c r="BM198" s="24"/>
      <c r="BN198" s="30"/>
      <c r="BP198" s="30"/>
      <c r="BQ198" s="30"/>
      <c r="BR198" s="30"/>
      <c r="BS198" s="31"/>
    </row>
    <row r="199" spans="2:71" ht="60" customHeight="1">
      <c r="B199" s="20"/>
      <c r="F199" s="24"/>
      <c r="G199" s="24"/>
      <c r="I199" s="24"/>
      <c r="O199" s="24"/>
      <c r="AH199" s="24"/>
      <c r="BA199" s="24"/>
      <c r="BM199" s="24"/>
      <c r="BN199" s="30"/>
      <c r="BP199" s="30"/>
      <c r="BQ199" s="30"/>
      <c r="BR199" s="30"/>
      <c r="BS199" s="31"/>
    </row>
    <row r="200" spans="2:71" ht="60" customHeight="1">
      <c r="B200" s="20"/>
      <c r="F200" s="24"/>
      <c r="G200" s="24"/>
      <c r="I200" s="24"/>
      <c r="O200" s="24"/>
      <c r="AH200" s="24"/>
      <c r="BA200" s="24"/>
      <c r="BM200" s="24"/>
      <c r="BN200" s="30"/>
      <c r="BP200" s="30"/>
      <c r="BQ200" s="30"/>
      <c r="BR200" s="30"/>
      <c r="BS200" s="31"/>
    </row>
    <row r="201" spans="2:71" ht="60" customHeight="1">
      <c r="B201" s="20"/>
      <c r="F201" s="24"/>
      <c r="G201" s="24"/>
      <c r="I201" s="24"/>
      <c r="O201" s="24"/>
      <c r="AH201" s="24"/>
      <c r="BA201" s="24"/>
      <c r="BM201" s="24"/>
      <c r="BN201" s="30"/>
      <c r="BP201" s="30"/>
      <c r="BQ201" s="30"/>
      <c r="BR201" s="30"/>
      <c r="BS201" s="31"/>
    </row>
    <row r="202" spans="2:71" ht="60" customHeight="1">
      <c r="B202" s="20"/>
      <c r="F202" s="24"/>
      <c r="G202" s="24"/>
      <c r="I202" s="24"/>
      <c r="O202" s="24"/>
      <c r="AH202" s="24"/>
      <c r="BA202" s="24"/>
      <c r="BM202" s="24"/>
      <c r="BN202" s="30"/>
      <c r="BP202" s="30"/>
      <c r="BQ202" s="30"/>
      <c r="BR202" s="30"/>
      <c r="BS202" s="31"/>
    </row>
    <row r="203" spans="2:71" ht="60" customHeight="1">
      <c r="B203" s="20"/>
      <c r="F203" s="24"/>
      <c r="G203" s="24"/>
      <c r="I203" s="24"/>
      <c r="O203" s="24"/>
      <c r="AH203" s="24"/>
      <c r="BA203" s="24"/>
      <c r="BM203" s="24"/>
      <c r="BN203" s="30"/>
      <c r="BP203" s="30"/>
      <c r="BQ203" s="30"/>
      <c r="BR203" s="30"/>
      <c r="BS203" s="31"/>
    </row>
    <row r="204" spans="2:71" ht="60" customHeight="1">
      <c r="B204" s="20"/>
      <c r="F204" s="24"/>
      <c r="G204" s="24"/>
      <c r="I204" s="24"/>
      <c r="O204" s="24"/>
      <c r="AH204" s="24"/>
      <c r="BA204" s="24"/>
      <c r="BM204" s="24"/>
      <c r="BN204" s="30"/>
      <c r="BP204" s="30"/>
      <c r="BQ204" s="30"/>
      <c r="BR204" s="30"/>
      <c r="BS204" s="31"/>
    </row>
    <row r="205" spans="2:71" ht="60" customHeight="1">
      <c r="B205" s="20"/>
      <c r="F205" s="24"/>
      <c r="G205" s="24"/>
      <c r="I205" s="24"/>
      <c r="O205" s="24"/>
      <c r="AH205" s="24"/>
      <c r="BA205" s="24"/>
      <c r="BM205" s="24"/>
      <c r="BN205" s="30"/>
      <c r="BP205" s="30"/>
      <c r="BQ205" s="30"/>
      <c r="BR205" s="30"/>
      <c r="BS205" s="31"/>
    </row>
    <row r="206" spans="2:71" ht="60" customHeight="1">
      <c r="B206" s="20"/>
      <c r="F206" s="24"/>
      <c r="G206" s="24"/>
      <c r="I206" s="24"/>
      <c r="O206" s="24"/>
      <c r="AH206" s="24"/>
      <c r="BA206" s="24"/>
      <c r="BM206" s="24"/>
      <c r="BN206" s="30"/>
      <c r="BP206" s="30"/>
      <c r="BQ206" s="30"/>
      <c r="BR206" s="30"/>
      <c r="BS206" s="31"/>
    </row>
    <row r="207" spans="2:71" ht="60" customHeight="1">
      <c r="B207" s="20"/>
      <c r="F207" s="24"/>
      <c r="G207" s="24"/>
      <c r="I207" s="24"/>
      <c r="O207" s="24"/>
      <c r="AH207" s="24"/>
      <c r="BA207" s="24"/>
      <c r="BM207" s="24"/>
      <c r="BN207" s="30"/>
      <c r="BP207" s="30"/>
      <c r="BQ207" s="30"/>
      <c r="BR207" s="30"/>
      <c r="BS207" s="31"/>
    </row>
    <row r="208" spans="2:71" ht="60" customHeight="1">
      <c r="B208" s="20"/>
      <c r="F208" s="24"/>
      <c r="G208" s="24"/>
      <c r="I208" s="24"/>
      <c r="O208" s="24"/>
      <c r="AH208" s="24"/>
      <c r="BA208" s="24"/>
      <c r="BM208" s="24"/>
      <c r="BN208" s="30"/>
      <c r="BP208" s="30"/>
      <c r="BQ208" s="30"/>
      <c r="BR208" s="30"/>
      <c r="BS208" s="31"/>
    </row>
    <row r="209" spans="2:71" ht="60" customHeight="1">
      <c r="B209" s="20"/>
      <c r="F209" s="24"/>
      <c r="G209" s="24"/>
      <c r="I209" s="24"/>
      <c r="O209" s="24"/>
      <c r="AH209" s="24"/>
      <c r="BA209" s="24"/>
      <c r="BM209" s="24"/>
      <c r="BN209" s="30"/>
      <c r="BP209" s="30"/>
      <c r="BQ209" s="30"/>
      <c r="BR209" s="30"/>
      <c r="BS209" s="31"/>
    </row>
    <row r="210" spans="2:71" ht="60" customHeight="1">
      <c r="B210" s="20"/>
      <c r="F210" s="24"/>
      <c r="G210" s="24"/>
      <c r="I210" s="24"/>
      <c r="O210" s="24"/>
      <c r="AH210" s="24"/>
      <c r="BA210" s="24"/>
      <c r="BM210" s="24"/>
      <c r="BN210" s="30"/>
      <c r="BP210" s="30"/>
      <c r="BQ210" s="30"/>
      <c r="BR210" s="30"/>
      <c r="BS210" s="31"/>
    </row>
    <row r="211" spans="2:71" ht="60" customHeight="1">
      <c r="B211" s="20"/>
      <c r="F211" s="24"/>
      <c r="G211" s="24"/>
      <c r="I211" s="24"/>
      <c r="O211" s="24"/>
      <c r="AH211" s="24"/>
      <c r="BA211" s="24"/>
      <c r="BM211" s="24"/>
      <c r="BN211" s="30"/>
      <c r="BP211" s="30"/>
      <c r="BQ211" s="30"/>
      <c r="BR211" s="30"/>
      <c r="BS211" s="31"/>
    </row>
    <row r="212" spans="2:71" ht="60" customHeight="1">
      <c r="B212" s="20"/>
      <c r="F212" s="24"/>
      <c r="G212" s="24"/>
      <c r="I212" s="24"/>
      <c r="O212" s="24"/>
      <c r="AH212" s="24"/>
      <c r="BA212" s="24"/>
      <c r="BM212" s="24"/>
      <c r="BN212" s="30"/>
      <c r="BP212" s="30"/>
      <c r="BQ212" s="30"/>
      <c r="BR212" s="30"/>
      <c r="BS212" s="31"/>
    </row>
    <row r="213" spans="2:71" ht="60" customHeight="1">
      <c r="B213" s="20"/>
      <c r="F213" s="24"/>
      <c r="G213" s="24"/>
      <c r="I213" s="24"/>
      <c r="O213" s="24"/>
      <c r="AH213" s="24"/>
      <c r="BA213" s="24"/>
      <c r="BM213" s="24"/>
      <c r="BN213" s="30"/>
      <c r="BP213" s="30"/>
      <c r="BQ213" s="30"/>
      <c r="BR213" s="30"/>
      <c r="BS213" s="31"/>
    </row>
    <row r="214" spans="2:71" ht="60" customHeight="1">
      <c r="B214" s="20"/>
      <c r="F214" s="24"/>
      <c r="G214" s="24"/>
      <c r="I214" s="24"/>
      <c r="O214" s="24"/>
      <c r="AH214" s="24"/>
      <c r="BA214" s="24"/>
      <c r="BM214" s="24"/>
      <c r="BN214" s="30"/>
      <c r="BP214" s="30"/>
      <c r="BQ214" s="30"/>
      <c r="BR214" s="30"/>
      <c r="BS214" s="31"/>
    </row>
    <row r="215" spans="2:71" ht="60" customHeight="1">
      <c r="B215" s="20"/>
      <c r="F215" s="24"/>
      <c r="G215" s="24"/>
      <c r="I215" s="24"/>
      <c r="O215" s="24"/>
      <c r="AH215" s="24"/>
      <c r="BA215" s="24"/>
      <c r="BM215" s="24"/>
      <c r="BN215" s="30"/>
      <c r="BP215" s="30"/>
      <c r="BQ215" s="30"/>
      <c r="BR215" s="30"/>
      <c r="BS215" s="31"/>
    </row>
    <row r="216" spans="2:71" ht="60" customHeight="1">
      <c r="B216" s="20"/>
      <c r="F216" s="24"/>
      <c r="G216" s="24"/>
      <c r="I216" s="24"/>
      <c r="O216" s="24"/>
      <c r="AH216" s="24"/>
      <c r="BA216" s="24"/>
      <c r="BM216" s="24"/>
      <c r="BN216" s="30"/>
      <c r="BP216" s="30"/>
      <c r="BQ216" s="30"/>
      <c r="BR216" s="30"/>
      <c r="BS216" s="31"/>
    </row>
    <row r="217" spans="2:71" ht="60" customHeight="1">
      <c r="B217" s="20"/>
      <c r="F217" s="24"/>
      <c r="G217" s="24"/>
      <c r="I217" s="24"/>
      <c r="O217" s="24"/>
      <c r="AH217" s="24"/>
      <c r="BA217" s="24"/>
      <c r="BM217" s="24"/>
      <c r="BN217" s="30"/>
      <c r="BP217" s="30"/>
      <c r="BQ217" s="30"/>
      <c r="BR217" s="30"/>
      <c r="BS217" s="31"/>
    </row>
    <row r="218" spans="2:71" ht="60" customHeight="1">
      <c r="B218" s="20"/>
      <c r="F218" s="24"/>
      <c r="G218" s="24"/>
      <c r="I218" s="24"/>
      <c r="O218" s="24"/>
      <c r="AH218" s="24"/>
      <c r="BA218" s="24"/>
      <c r="BM218" s="24"/>
      <c r="BN218" s="30"/>
      <c r="BP218" s="30"/>
      <c r="BQ218" s="30"/>
      <c r="BR218" s="30"/>
      <c r="BS218" s="31"/>
    </row>
    <row r="219" spans="2:71" ht="60" customHeight="1">
      <c r="B219" s="20"/>
      <c r="F219" s="24"/>
      <c r="G219" s="24"/>
      <c r="I219" s="24"/>
      <c r="O219" s="24"/>
      <c r="AH219" s="24"/>
      <c r="BA219" s="24"/>
      <c r="BM219" s="24"/>
      <c r="BN219" s="30"/>
      <c r="BP219" s="30"/>
      <c r="BQ219" s="30"/>
      <c r="BR219" s="30"/>
      <c r="BS219" s="31"/>
    </row>
    <row r="220" spans="2:71" ht="60" customHeight="1">
      <c r="B220" s="20"/>
      <c r="F220" s="24"/>
      <c r="G220" s="24"/>
      <c r="I220" s="24"/>
      <c r="O220" s="24"/>
      <c r="AH220" s="24"/>
      <c r="BA220" s="24"/>
      <c r="BM220" s="24"/>
      <c r="BN220" s="30"/>
      <c r="BP220" s="30"/>
      <c r="BQ220" s="30"/>
      <c r="BR220" s="30"/>
      <c r="BS220" s="31"/>
    </row>
    <row r="221" spans="2:71" ht="60" customHeight="1">
      <c r="B221" s="20"/>
      <c r="F221" s="24"/>
      <c r="G221" s="24"/>
      <c r="I221" s="24"/>
      <c r="O221" s="24"/>
      <c r="AH221" s="24"/>
      <c r="BA221" s="24"/>
      <c r="BM221" s="24"/>
      <c r="BN221" s="30"/>
      <c r="BP221" s="30"/>
      <c r="BQ221" s="30"/>
      <c r="BR221" s="30"/>
      <c r="BS221" s="31"/>
    </row>
    <row r="222" spans="2:71" ht="60" customHeight="1">
      <c r="B222" s="20"/>
      <c r="F222" s="24"/>
      <c r="G222" s="24"/>
      <c r="I222" s="24"/>
      <c r="O222" s="24"/>
      <c r="AH222" s="24"/>
      <c r="BA222" s="24"/>
      <c r="BM222" s="24"/>
      <c r="BN222" s="30"/>
      <c r="BP222" s="30"/>
      <c r="BQ222" s="30"/>
      <c r="BR222" s="30"/>
      <c r="BS222" s="31"/>
    </row>
    <row r="223" spans="2:71" ht="60" customHeight="1">
      <c r="B223" s="20"/>
      <c r="F223" s="24"/>
      <c r="G223" s="24"/>
      <c r="I223" s="24"/>
      <c r="O223" s="24"/>
      <c r="AH223" s="24"/>
      <c r="BA223" s="24"/>
      <c r="BM223" s="24"/>
      <c r="BN223" s="30"/>
      <c r="BP223" s="30"/>
      <c r="BQ223" s="30"/>
      <c r="BR223" s="30"/>
      <c r="BS223" s="31"/>
    </row>
    <row r="224" spans="2:71" ht="60" customHeight="1">
      <c r="B224" s="20"/>
      <c r="F224" s="24"/>
      <c r="G224" s="24"/>
      <c r="I224" s="24"/>
      <c r="O224" s="24"/>
      <c r="AH224" s="24"/>
      <c r="BA224" s="24"/>
      <c r="BM224" s="24"/>
      <c r="BN224" s="30"/>
      <c r="BP224" s="30"/>
      <c r="BQ224" s="30"/>
      <c r="BR224" s="30"/>
      <c r="BS224" s="31"/>
    </row>
    <row r="225" spans="2:71" ht="60" customHeight="1">
      <c r="B225" s="20"/>
      <c r="F225" s="24"/>
      <c r="G225" s="24"/>
      <c r="I225" s="24"/>
      <c r="O225" s="24"/>
      <c r="AH225" s="24"/>
      <c r="BA225" s="24"/>
      <c r="BM225" s="24"/>
      <c r="BN225" s="30"/>
      <c r="BP225" s="30"/>
      <c r="BQ225" s="30"/>
      <c r="BR225" s="30"/>
      <c r="BS225" s="31"/>
    </row>
    <row r="226" spans="2:71" ht="60" customHeight="1">
      <c r="B226" s="20"/>
      <c r="F226" s="24"/>
      <c r="G226" s="24"/>
      <c r="I226" s="24"/>
      <c r="O226" s="24"/>
      <c r="AH226" s="24"/>
      <c r="BA226" s="24"/>
      <c r="BM226" s="24"/>
      <c r="BN226" s="30"/>
      <c r="BP226" s="30"/>
      <c r="BQ226" s="30"/>
      <c r="BR226" s="30"/>
      <c r="BS226" s="31"/>
    </row>
    <row r="227" spans="2:71" ht="60" customHeight="1">
      <c r="B227" s="20"/>
      <c r="F227" s="24"/>
      <c r="G227" s="24"/>
      <c r="I227" s="24"/>
      <c r="O227" s="24"/>
      <c r="AH227" s="24"/>
      <c r="BA227" s="24"/>
      <c r="BM227" s="24"/>
      <c r="BN227" s="30"/>
      <c r="BP227" s="30"/>
      <c r="BQ227" s="30"/>
      <c r="BR227" s="30"/>
      <c r="BS227" s="31"/>
    </row>
    <row r="228" spans="2:71" ht="60" customHeight="1">
      <c r="B228" s="20"/>
      <c r="F228" s="24"/>
      <c r="G228" s="24"/>
      <c r="I228" s="24"/>
      <c r="O228" s="24"/>
      <c r="AH228" s="24"/>
      <c r="BA228" s="24"/>
      <c r="BM228" s="24"/>
      <c r="BN228" s="30"/>
      <c r="BP228" s="30"/>
      <c r="BQ228" s="30"/>
      <c r="BR228" s="30"/>
      <c r="BS228" s="31"/>
    </row>
    <row r="229" spans="2:71" ht="60" customHeight="1">
      <c r="B229" s="20"/>
      <c r="F229" s="24"/>
      <c r="G229" s="24"/>
      <c r="I229" s="24"/>
      <c r="O229" s="24"/>
      <c r="AH229" s="24"/>
      <c r="BA229" s="24"/>
      <c r="BM229" s="24"/>
      <c r="BN229" s="30"/>
      <c r="BP229" s="30"/>
      <c r="BQ229" s="30"/>
      <c r="BR229" s="30"/>
      <c r="BS229" s="31"/>
    </row>
    <row r="230" spans="2:71" ht="60" customHeight="1">
      <c r="B230" s="20"/>
      <c r="F230" s="24"/>
      <c r="G230" s="24"/>
      <c r="I230" s="24"/>
      <c r="O230" s="24"/>
      <c r="AH230" s="24"/>
      <c r="BA230" s="24"/>
      <c r="BM230" s="24"/>
      <c r="BN230" s="30"/>
      <c r="BP230" s="30"/>
      <c r="BQ230" s="30"/>
      <c r="BR230" s="30"/>
      <c r="BS230" s="31"/>
    </row>
    <row r="231" spans="2:71" ht="60" customHeight="1">
      <c r="B231" s="20"/>
      <c r="F231" s="24"/>
      <c r="G231" s="24"/>
      <c r="I231" s="24"/>
      <c r="O231" s="24"/>
      <c r="AH231" s="24"/>
      <c r="BA231" s="24"/>
      <c r="BM231" s="24"/>
      <c r="BN231" s="30"/>
      <c r="BP231" s="30"/>
      <c r="BQ231" s="30"/>
      <c r="BR231" s="30"/>
      <c r="BS231" s="31"/>
    </row>
    <row r="232" spans="2:71" ht="60" customHeight="1">
      <c r="B232" s="20"/>
      <c r="F232" s="24"/>
      <c r="G232" s="24"/>
      <c r="I232" s="24"/>
      <c r="O232" s="24"/>
      <c r="AH232" s="24"/>
      <c r="BA232" s="24"/>
      <c r="BM232" s="24"/>
      <c r="BN232" s="30"/>
      <c r="BP232" s="30"/>
      <c r="BQ232" s="30"/>
      <c r="BR232" s="30"/>
      <c r="BS232" s="31"/>
    </row>
    <row r="233" spans="2:71" ht="60" customHeight="1">
      <c r="B233" s="20"/>
      <c r="F233" s="24"/>
      <c r="G233" s="24"/>
      <c r="I233" s="24"/>
      <c r="O233" s="24"/>
      <c r="AH233" s="24"/>
      <c r="BA233" s="24"/>
      <c r="BM233" s="24"/>
      <c r="BN233" s="30"/>
      <c r="BP233" s="30"/>
      <c r="BQ233" s="30"/>
      <c r="BR233" s="30"/>
      <c r="BS233" s="31"/>
    </row>
    <row r="234" spans="2:71" ht="60" customHeight="1">
      <c r="B234" s="20"/>
      <c r="F234" s="24"/>
      <c r="G234" s="24"/>
      <c r="I234" s="24"/>
      <c r="O234" s="24"/>
      <c r="AH234" s="24"/>
      <c r="BA234" s="24"/>
      <c r="BM234" s="24"/>
      <c r="BN234" s="30"/>
      <c r="BP234" s="30"/>
      <c r="BQ234" s="30"/>
      <c r="BR234" s="30"/>
      <c r="BS234" s="31"/>
    </row>
    <row r="235" spans="2:71" ht="60" customHeight="1">
      <c r="B235" s="20"/>
      <c r="F235" s="24"/>
      <c r="G235" s="24"/>
      <c r="I235" s="24"/>
      <c r="O235" s="24"/>
      <c r="AH235" s="24"/>
      <c r="BA235" s="24"/>
      <c r="BM235" s="24"/>
      <c r="BN235" s="30"/>
      <c r="BP235" s="30"/>
      <c r="BQ235" s="30"/>
      <c r="BR235" s="30"/>
      <c r="BS235" s="31"/>
    </row>
    <row r="236" spans="2:71" ht="60" customHeight="1">
      <c r="B236" s="20"/>
      <c r="F236" s="24"/>
      <c r="G236" s="24"/>
      <c r="I236" s="24"/>
      <c r="O236" s="24"/>
      <c r="AH236" s="24"/>
      <c r="BA236" s="24"/>
      <c r="BM236" s="24"/>
      <c r="BN236" s="30"/>
      <c r="BP236" s="30"/>
      <c r="BQ236" s="30"/>
      <c r="BR236" s="30"/>
      <c r="BS236" s="31"/>
    </row>
    <row r="237" spans="2:71" ht="60" customHeight="1">
      <c r="B237" s="20"/>
      <c r="F237" s="24"/>
      <c r="G237" s="24"/>
      <c r="I237" s="24"/>
      <c r="O237" s="24"/>
      <c r="AH237" s="24"/>
      <c r="BA237" s="24"/>
      <c r="BM237" s="24"/>
      <c r="BN237" s="30"/>
      <c r="BP237" s="30"/>
      <c r="BQ237" s="30"/>
      <c r="BR237" s="30"/>
      <c r="BS237" s="31"/>
    </row>
    <row r="238" spans="2:71" ht="60" customHeight="1">
      <c r="B238" s="20"/>
      <c r="F238" s="24"/>
      <c r="G238" s="24"/>
      <c r="I238" s="24"/>
      <c r="O238" s="24"/>
      <c r="AH238" s="24"/>
      <c r="BA238" s="24"/>
      <c r="BM238" s="24"/>
      <c r="BN238" s="30"/>
      <c r="BP238" s="30"/>
      <c r="BQ238" s="30"/>
      <c r="BR238" s="30"/>
      <c r="BS238" s="31"/>
    </row>
    <row r="239" spans="2:71" ht="60" customHeight="1">
      <c r="B239" s="20"/>
      <c r="F239" s="24"/>
      <c r="G239" s="24"/>
      <c r="I239" s="24"/>
      <c r="O239" s="24"/>
      <c r="AH239" s="24"/>
      <c r="BA239" s="24"/>
      <c r="BM239" s="24"/>
      <c r="BN239" s="30"/>
      <c r="BP239" s="30"/>
      <c r="BQ239" s="30"/>
      <c r="BR239" s="30"/>
      <c r="BS239" s="31"/>
    </row>
    <row r="240" spans="2:71" ht="60" customHeight="1">
      <c r="B240" s="20"/>
      <c r="F240" s="24"/>
      <c r="G240" s="24"/>
      <c r="I240" s="24"/>
      <c r="O240" s="24"/>
      <c r="AH240" s="24"/>
      <c r="BA240" s="24"/>
      <c r="BM240" s="24"/>
      <c r="BN240" s="30"/>
      <c r="BP240" s="30"/>
      <c r="BQ240" s="30"/>
      <c r="BR240" s="30"/>
      <c r="BS240" s="31"/>
    </row>
    <row r="241" spans="2:71" ht="60" customHeight="1">
      <c r="B241" s="20"/>
      <c r="F241" s="24"/>
      <c r="G241" s="24"/>
      <c r="I241" s="24"/>
      <c r="O241" s="24"/>
      <c r="AH241" s="24"/>
      <c r="BA241" s="24"/>
      <c r="BM241" s="24"/>
      <c r="BN241" s="30"/>
      <c r="BP241" s="30"/>
      <c r="BQ241" s="30"/>
      <c r="BR241" s="30"/>
      <c r="BS241" s="31"/>
    </row>
    <row r="242" spans="2:71" ht="60" customHeight="1">
      <c r="B242" s="20"/>
      <c r="F242" s="24"/>
      <c r="G242" s="24"/>
      <c r="I242" s="24"/>
      <c r="O242" s="24"/>
      <c r="AH242" s="24"/>
      <c r="BA242" s="24"/>
      <c r="BM242" s="24"/>
      <c r="BN242" s="30"/>
      <c r="BP242" s="30"/>
      <c r="BQ242" s="30"/>
      <c r="BR242" s="30"/>
      <c r="BS242" s="31"/>
    </row>
    <row r="243" spans="2:71" ht="60" customHeight="1">
      <c r="B243" s="20"/>
      <c r="F243" s="24"/>
      <c r="G243" s="24"/>
      <c r="I243" s="24"/>
      <c r="O243" s="24"/>
      <c r="AH243" s="24"/>
      <c r="BA243" s="24"/>
      <c r="BM243" s="24"/>
      <c r="BN243" s="30"/>
      <c r="BP243" s="30"/>
      <c r="BQ243" s="30"/>
      <c r="BR243" s="30"/>
      <c r="BS243" s="31"/>
    </row>
    <row r="244" spans="2:71" ht="60" customHeight="1">
      <c r="B244" s="20"/>
      <c r="F244" s="24"/>
      <c r="G244" s="24"/>
      <c r="I244" s="24"/>
      <c r="O244" s="24"/>
      <c r="AH244" s="24"/>
      <c r="BA244" s="24"/>
      <c r="BM244" s="24"/>
      <c r="BN244" s="30"/>
      <c r="BP244" s="30"/>
      <c r="BQ244" s="30"/>
      <c r="BR244" s="30"/>
      <c r="BS244" s="31"/>
    </row>
    <row r="245" spans="2:71" ht="60" customHeight="1">
      <c r="B245" s="20"/>
      <c r="F245" s="24"/>
      <c r="G245" s="24"/>
      <c r="I245" s="24"/>
      <c r="O245" s="24"/>
      <c r="AH245" s="24"/>
      <c r="BA245" s="24"/>
      <c r="BM245" s="24"/>
      <c r="BN245" s="30"/>
      <c r="BP245" s="30"/>
      <c r="BQ245" s="30"/>
      <c r="BR245" s="30"/>
      <c r="BS245" s="31"/>
    </row>
    <row r="246" spans="2:71" ht="60" customHeight="1">
      <c r="B246" s="20"/>
      <c r="F246" s="24"/>
      <c r="G246" s="24"/>
      <c r="I246" s="24"/>
      <c r="O246" s="24"/>
      <c r="AH246" s="24"/>
      <c r="BA246" s="24"/>
      <c r="BM246" s="24"/>
      <c r="BN246" s="30"/>
      <c r="BP246" s="30"/>
      <c r="BQ246" s="30"/>
      <c r="BR246" s="30"/>
      <c r="BS246" s="31"/>
    </row>
    <row r="247" spans="2:71" ht="60" customHeight="1">
      <c r="B247" s="20"/>
      <c r="F247" s="24"/>
      <c r="G247" s="24"/>
      <c r="I247" s="24"/>
      <c r="O247" s="24"/>
      <c r="AH247" s="24"/>
      <c r="BA247" s="24"/>
      <c r="BM247" s="24"/>
      <c r="BN247" s="30"/>
      <c r="BP247" s="30"/>
      <c r="BQ247" s="30"/>
      <c r="BR247" s="30"/>
      <c r="BS247" s="31"/>
    </row>
    <row r="248" spans="2:71" ht="60" customHeight="1">
      <c r="B248" s="20"/>
      <c r="F248" s="24"/>
      <c r="G248" s="24"/>
      <c r="I248" s="24"/>
      <c r="O248" s="24"/>
      <c r="AH248" s="24"/>
      <c r="BA248" s="24"/>
      <c r="BM248" s="24"/>
      <c r="BN248" s="30"/>
      <c r="BP248" s="30"/>
      <c r="BQ248" s="30"/>
      <c r="BR248" s="30"/>
      <c r="BS248" s="31"/>
    </row>
    <row r="249" spans="2:71" ht="60" customHeight="1">
      <c r="B249" s="20"/>
      <c r="F249" s="24"/>
      <c r="G249" s="24"/>
      <c r="I249" s="24"/>
      <c r="O249" s="24"/>
      <c r="AH249" s="24"/>
      <c r="BA249" s="24"/>
      <c r="BM249" s="24"/>
      <c r="BN249" s="30"/>
      <c r="BP249" s="30"/>
      <c r="BQ249" s="30"/>
      <c r="BR249" s="30"/>
      <c r="BS249" s="31"/>
    </row>
    <row r="250" spans="2:71" ht="60" customHeight="1">
      <c r="B250" s="20"/>
      <c r="F250" s="24"/>
      <c r="G250" s="24"/>
      <c r="I250" s="24"/>
      <c r="O250" s="24"/>
      <c r="AH250" s="24"/>
      <c r="BA250" s="24"/>
      <c r="BM250" s="24"/>
      <c r="BN250" s="30"/>
      <c r="BP250" s="30"/>
      <c r="BQ250" s="30"/>
      <c r="BR250" s="30"/>
      <c r="BS250" s="31"/>
    </row>
    <row r="251" spans="2:71" ht="60" customHeight="1">
      <c r="B251" s="20"/>
      <c r="F251" s="24"/>
      <c r="G251" s="24"/>
      <c r="I251" s="24"/>
      <c r="O251" s="24"/>
      <c r="AH251" s="24"/>
      <c r="BA251" s="24"/>
      <c r="BM251" s="24"/>
      <c r="BN251" s="30"/>
      <c r="BP251" s="30"/>
      <c r="BQ251" s="30"/>
      <c r="BR251" s="30"/>
      <c r="BS251" s="31"/>
    </row>
    <row r="252" spans="2:71" ht="60" customHeight="1">
      <c r="B252" s="20"/>
      <c r="F252" s="24"/>
      <c r="G252" s="24"/>
      <c r="I252" s="24"/>
      <c r="O252" s="24"/>
      <c r="AH252" s="24"/>
      <c r="BA252" s="24"/>
      <c r="BM252" s="24"/>
      <c r="BN252" s="30"/>
      <c r="BP252" s="30"/>
      <c r="BQ252" s="30"/>
      <c r="BR252" s="30"/>
      <c r="BS252" s="31"/>
    </row>
    <row r="253" spans="2:71" ht="60" customHeight="1">
      <c r="B253" s="20"/>
      <c r="F253" s="24"/>
      <c r="G253" s="24"/>
      <c r="I253" s="24"/>
      <c r="O253" s="24"/>
      <c r="AH253" s="24"/>
      <c r="BA253" s="24"/>
      <c r="BM253" s="24"/>
      <c r="BN253" s="30"/>
      <c r="BP253" s="30"/>
      <c r="BQ253" s="30"/>
      <c r="BR253" s="30"/>
      <c r="BS253" s="31"/>
    </row>
    <row r="254" spans="2:71" ht="60" customHeight="1">
      <c r="B254" s="20"/>
      <c r="F254" s="24"/>
      <c r="G254" s="24"/>
      <c r="I254" s="24"/>
      <c r="O254" s="24"/>
      <c r="AH254" s="24"/>
      <c r="BA254" s="24"/>
      <c r="BM254" s="24"/>
      <c r="BN254" s="30"/>
      <c r="BP254" s="30"/>
      <c r="BQ254" s="30"/>
      <c r="BR254" s="30"/>
      <c r="BS254" s="31"/>
    </row>
    <row r="255" spans="2:71" ht="60" customHeight="1">
      <c r="B255" s="20"/>
      <c r="F255" s="24"/>
      <c r="G255" s="24"/>
      <c r="I255" s="24"/>
      <c r="O255" s="24"/>
      <c r="AH255" s="24"/>
      <c r="BA255" s="24"/>
      <c r="BM255" s="24"/>
      <c r="BN255" s="30"/>
      <c r="BP255" s="30"/>
      <c r="BQ255" s="30"/>
      <c r="BR255" s="30"/>
      <c r="BS255" s="31"/>
    </row>
    <row r="256" spans="2:71" ht="60" customHeight="1">
      <c r="B256" s="20"/>
      <c r="F256" s="24"/>
      <c r="G256" s="24"/>
      <c r="I256" s="24"/>
      <c r="O256" s="24"/>
      <c r="AH256" s="24"/>
      <c r="BA256" s="24"/>
      <c r="BM256" s="24"/>
      <c r="BN256" s="30"/>
      <c r="BP256" s="30"/>
      <c r="BQ256" s="30"/>
      <c r="BR256" s="30"/>
      <c r="BS256" s="31"/>
    </row>
    <row r="257" spans="2:71" ht="60" customHeight="1">
      <c r="B257" s="20"/>
      <c r="F257" s="24"/>
      <c r="G257" s="24"/>
      <c r="I257" s="24"/>
      <c r="O257" s="24"/>
      <c r="AH257" s="24"/>
      <c r="BA257" s="24"/>
      <c r="BM257" s="24"/>
      <c r="BN257" s="30"/>
      <c r="BP257" s="30"/>
      <c r="BQ257" s="30"/>
      <c r="BR257" s="30"/>
      <c r="BS257" s="31"/>
    </row>
    <row r="258" spans="2:71" ht="60" customHeight="1">
      <c r="B258" s="20"/>
      <c r="F258" s="24"/>
      <c r="G258" s="24"/>
      <c r="I258" s="24"/>
      <c r="O258" s="24"/>
      <c r="AH258" s="24"/>
      <c r="BA258" s="24"/>
      <c r="BM258" s="24"/>
      <c r="BN258" s="30"/>
      <c r="BP258" s="30"/>
      <c r="BQ258" s="30"/>
      <c r="BR258" s="30"/>
      <c r="BS258" s="31"/>
    </row>
    <row r="259" spans="2:71" ht="60" customHeight="1">
      <c r="B259" s="20"/>
      <c r="F259" s="24"/>
      <c r="G259" s="24"/>
      <c r="I259" s="24"/>
      <c r="O259" s="24"/>
      <c r="AH259" s="24"/>
      <c r="BA259" s="24"/>
      <c r="BM259" s="24"/>
      <c r="BN259" s="30"/>
      <c r="BP259" s="30"/>
      <c r="BQ259" s="30"/>
      <c r="BR259" s="30"/>
      <c r="BS259" s="31"/>
    </row>
    <row r="260" spans="2:71" ht="60" customHeight="1">
      <c r="B260" s="20"/>
      <c r="F260" s="24"/>
      <c r="G260" s="24"/>
      <c r="I260" s="24"/>
      <c r="O260" s="24"/>
      <c r="AH260" s="24"/>
      <c r="BA260" s="24"/>
      <c r="BM260" s="24"/>
      <c r="BN260" s="30"/>
      <c r="BP260" s="30"/>
      <c r="BQ260" s="30"/>
      <c r="BR260" s="30"/>
      <c r="BS260" s="31"/>
    </row>
    <row r="261" spans="2:71" ht="60" customHeight="1">
      <c r="B261" s="20"/>
      <c r="F261" s="24"/>
      <c r="G261" s="24"/>
      <c r="I261" s="24"/>
      <c r="O261" s="24"/>
      <c r="AH261" s="24"/>
      <c r="BA261" s="24"/>
      <c r="BM261" s="24"/>
      <c r="BN261" s="30"/>
      <c r="BP261" s="30"/>
      <c r="BQ261" s="30"/>
      <c r="BR261" s="30"/>
      <c r="BS261" s="31"/>
    </row>
    <row r="262" spans="2:71" ht="60" customHeight="1">
      <c r="B262" s="20"/>
      <c r="F262" s="24"/>
      <c r="G262" s="24"/>
      <c r="I262" s="24"/>
      <c r="O262" s="24"/>
      <c r="AH262" s="24"/>
      <c r="BA262" s="24"/>
      <c r="BM262" s="24"/>
      <c r="BN262" s="30"/>
      <c r="BP262" s="30"/>
      <c r="BQ262" s="30"/>
      <c r="BR262" s="30"/>
      <c r="BS262" s="31"/>
    </row>
    <row r="263" spans="2:71" ht="60" customHeight="1">
      <c r="B263" s="20"/>
      <c r="F263" s="24"/>
      <c r="G263" s="24"/>
      <c r="I263" s="24"/>
      <c r="O263" s="24"/>
      <c r="AH263" s="24"/>
      <c r="BA263" s="24"/>
      <c r="BM263" s="24"/>
      <c r="BN263" s="30"/>
      <c r="BP263" s="30"/>
      <c r="BQ263" s="30"/>
      <c r="BR263" s="30"/>
      <c r="BS263" s="31"/>
    </row>
    <row r="264" spans="2:71" ht="60" customHeight="1">
      <c r="B264" s="20"/>
      <c r="F264" s="24"/>
      <c r="G264" s="24"/>
      <c r="I264" s="24"/>
      <c r="O264" s="24"/>
      <c r="AH264" s="24"/>
      <c r="BA264" s="24"/>
      <c r="BM264" s="24"/>
      <c r="BN264" s="30"/>
      <c r="BP264" s="30"/>
      <c r="BQ264" s="30"/>
      <c r="BR264" s="30"/>
      <c r="BS264" s="31"/>
    </row>
    <row r="265" spans="2:71" ht="60" customHeight="1">
      <c r="B265" s="20"/>
      <c r="F265" s="24"/>
      <c r="G265" s="24"/>
      <c r="I265" s="24"/>
      <c r="O265" s="24"/>
      <c r="AH265" s="24"/>
      <c r="BA265" s="24"/>
      <c r="BM265" s="24"/>
      <c r="BN265" s="30"/>
      <c r="BP265" s="30"/>
      <c r="BQ265" s="30"/>
      <c r="BR265" s="30"/>
      <c r="BS265" s="31"/>
    </row>
    <row r="266" spans="2:71" ht="60" customHeight="1">
      <c r="B266" s="20"/>
      <c r="F266" s="24"/>
      <c r="G266" s="24"/>
      <c r="I266" s="24"/>
      <c r="O266" s="24"/>
      <c r="AH266" s="24"/>
      <c r="BA266" s="24"/>
      <c r="BM266" s="24"/>
      <c r="BN266" s="30"/>
      <c r="BP266" s="30"/>
      <c r="BQ266" s="30"/>
      <c r="BR266" s="30"/>
      <c r="BS266" s="31"/>
    </row>
    <row r="267" spans="2:71" ht="60" customHeight="1">
      <c r="B267" s="20"/>
      <c r="F267" s="24"/>
      <c r="G267" s="24"/>
      <c r="I267" s="24"/>
      <c r="O267" s="24"/>
      <c r="AH267" s="24"/>
      <c r="BA267" s="24"/>
      <c r="BM267" s="24"/>
      <c r="BN267" s="30"/>
      <c r="BP267" s="30"/>
      <c r="BQ267" s="30"/>
      <c r="BR267" s="30"/>
      <c r="BS267" s="31"/>
    </row>
    <row r="268" spans="2:71" ht="60" customHeight="1">
      <c r="B268" s="20"/>
      <c r="F268" s="24"/>
      <c r="G268" s="24"/>
      <c r="I268" s="24"/>
      <c r="O268" s="24"/>
      <c r="AH268" s="24"/>
      <c r="BA268" s="24"/>
      <c r="BM268" s="24"/>
      <c r="BN268" s="30"/>
      <c r="BP268" s="30"/>
      <c r="BQ268" s="30"/>
      <c r="BR268" s="30"/>
      <c r="BS268" s="31"/>
    </row>
    <row r="269" spans="2:71" ht="60" customHeight="1">
      <c r="B269" s="20"/>
      <c r="F269" s="24"/>
      <c r="G269" s="24"/>
      <c r="I269" s="24"/>
      <c r="O269" s="24"/>
      <c r="AH269" s="24"/>
      <c r="BA269" s="24"/>
      <c r="BM269" s="24"/>
      <c r="BN269" s="30"/>
      <c r="BP269" s="30"/>
      <c r="BQ269" s="30"/>
      <c r="BR269" s="30"/>
      <c r="BS269" s="31"/>
    </row>
    <row r="270" spans="2:71" ht="60" customHeight="1">
      <c r="B270" s="20"/>
      <c r="F270" s="24"/>
      <c r="G270" s="24"/>
      <c r="I270" s="24"/>
      <c r="O270" s="24"/>
      <c r="AH270" s="24"/>
      <c r="BA270" s="24"/>
      <c r="BM270" s="24"/>
      <c r="BN270" s="30"/>
      <c r="BP270" s="30"/>
      <c r="BQ270" s="30"/>
      <c r="BR270" s="30"/>
      <c r="BS270" s="31"/>
    </row>
    <row r="271" spans="2:71" ht="60" customHeight="1">
      <c r="B271" s="20"/>
      <c r="F271" s="24"/>
      <c r="G271" s="24"/>
      <c r="I271" s="24"/>
      <c r="O271" s="24"/>
      <c r="AH271" s="24"/>
      <c r="BA271" s="24"/>
      <c r="BM271" s="24"/>
      <c r="BN271" s="30"/>
      <c r="BP271" s="30"/>
      <c r="BQ271" s="30"/>
      <c r="BR271" s="30"/>
      <c r="BS271" s="31"/>
    </row>
    <row r="272" spans="2:71" ht="60" customHeight="1">
      <c r="B272" s="20"/>
      <c r="F272" s="24"/>
      <c r="G272" s="24"/>
      <c r="I272" s="24"/>
      <c r="O272" s="24"/>
      <c r="AH272" s="24"/>
      <c r="BA272" s="24"/>
      <c r="BM272" s="24"/>
      <c r="BN272" s="30"/>
      <c r="BP272" s="30"/>
      <c r="BQ272" s="30"/>
      <c r="BR272" s="30"/>
      <c r="BS272" s="31"/>
    </row>
    <row r="273" spans="2:71" ht="60" customHeight="1">
      <c r="B273" s="20"/>
      <c r="F273" s="24"/>
      <c r="G273" s="24"/>
      <c r="I273" s="24"/>
      <c r="O273" s="24"/>
      <c r="AH273" s="24"/>
      <c r="BA273" s="24"/>
      <c r="BM273" s="24"/>
      <c r="BN273" s="30"/>
      <c r="BP273" s="30"/>
      <c r="BQ273" s="30"/>
      <c r="BR273" s="30"/>
      <c r="BS273" s="31"/>
    </row>
    <row r="274" spans="2:71" ht="60" customHeight="1">
      <c r="B274" s="20"/>
      <c r="F274" s="24"/>
      <c r="G274" s="24"/>
      <c r="I274" s="24"/>
      <c r="O274" s="24"/>
      <c r="AH274" s="24"/>
      <c r="BA274" s="24"/>
      <c r="BM274" s="24"/>
      <c r="BN274" s="30"/>
      <c r="BP274" s="30"/>
      <c r="BQ274" s="30"/>
      <c r="BR274" s="30"/>
      <c r="BS274" s="31"/>
    </row>
    <row r="275" spans="2:71" ht="60" customHeight="1">
      <c r="B275" s="20"/>
      <c r="F275" s="24"/>
      <c r="G275" s="24"/>
      <c r="I275" s="24"/>
      <c r="O275" s="24"/>
      <c r="AH275" s="24"/>
      <c r="BA275" s="24"/>
      <c r="BM275" s="24"/>
      <c r="BN275" s="30"/>
      <c r="BP275" s="30"/>
      <c r="BQ275" s="30"/>
      <c r="BR275" s="30"/>
      <c r="BS275" s="31"/>
    </row>
    <row r="276" spans="2:71" ht="60" customHeight="1">
      <c r="B276" s="20"/>
      <c r="F276" s="24"/>
      <c r="G276" s="24"/>
      <c r="I276" s="24"/>
      <c r="O276" s="24"/>
      <c r="AH276" s="24"/>
      <c r="BA276" s="24"/>
      <c r="BM276" s="24"/>
      <c r="BN276" s="30"/>
      <c r="BP276" s="30"/>
      <c r="BQ276" s="30"/>
      <c r="BR276" s="30"/>
      <c r="BS276" s="31"/>
    </row>
    <row r="277" spans="2:71" ht="60" customHeight="1">
      <c r="B277" s="20"/>
      <c r="F277" s="24"/>
      <c r="G277" s="24"/>
      <c r="I277" s="24"/>
      <c r="O277" s="24"/>
      <c r="AH277" s="24"/>
      <c r="BA277" s="24"/>
      <c r="BM277" s="24"/>
      <c r="BN277" s="30"/>
      <c r="BP277" s="30"/>
      <c r="BQ277" s="30"/>
      <c r="BR277" s="30"/>
      <c r="BS277" s="31"/>
    </row>
    <row r="278" spans="2:71" ht="60" customHeight="1">
      <c r="B278" s="20"/>
      <c r="F278" s="24"/>
      <c r="G278" s="24"/>
      <c r="I278" s="24"/>
      <c r="O278" s="24"/>
      <c r="AH278" s="24"/>
      <c r="BA278" s="24"/>
      <c r="BM278" s="24"/>
      <c r="BN278" s="30"/>
      <c r="BP278" s="30"/>
      <c r="BQ278" s="30"/>
      <c r="BR278" s="30"/>
      <c r="BS278" s="31"/>
    </row>
    <row r="279" spans="2:71" ht="60" customHeight="1">
      <c r="B279" s="20"/>
      <c r="F279" s="24"/>
      <c r="G279" s="24"/>
      <c r="I279" s="24"/>
      <c r="O279" s="24"/>
      <c r="AH279" s="24"/>
      <c r="BA279" s="24"/>
      <c r="BM279" s="24"/>
      <c r="BN279" s="30"/>
      <c r="BP279" s="30"/>
      <c r="BQ279" s="30"/>
      <c r="BR279" s="30"/>
      <c r="BS279" s="31"/>
    </row>
    <row r="280" spans="2:71" ht="60" customHeight="1">
      <c r="B280" s="20"/>
      <c r="F280" s="24"/>
      <c r="G280" s="24"/>
      <c r="I280" s="24"/>
      <c r="O280" s="24"/>
      <c r="AH280" s="24"/>
      <c r="BA280" s="24"/>
      <c r="BM280" s="24"/>
      <c r="BN280" s="30"/>
      <c r="BP280" s="30"/>
      <c r="BQ280" s="30"/>
      <c r="BR280" s="30"/>
      <c r="BS280" s="31"/>
    </row>
    <row r="281" spans="2:71" ht="60" customHeight="1">
      <c r="B281" s="20"/>
      <c r="F281" s="24"/>
      <c r="G281" s="24"/>
      <c r="I281" s="24"/>
      <c r="O281" s="24"/>
      <c r="AH281" s="24"/>
      <c r="BA281" s="24"/>
      <c r="BM281" s="24"/>
      <c r="BN281" s="30"/>
      <c r="BP281" s="30"/>
      <c r="BQ281" s="30"/>
      <c r="BR281" s="30"/>
      <c r="BS281" s="31"/>
    </row>
    <row r="282" spans="2:71" ht="60" customHeight="1">
      <c r="B282" s="20"/>
      <c r="F282" s="24"/>
      <c r="G282" s="24"/>
      <c r="I282" s="24"/>
      <c r="O282" s="24"/>
      <c r="AH282" s="24"/>
      <c r="BA282" s="24"/>
      <c r="BM282" s="24"/>
      <c r="BN282" s="30"/>
      <c r="BP282" s="30"/>
      <c r="BQ282" s="30"/>
      <c r="BR282" s="30"/>
      <c r="BS282" s="31"/>
    </row>
    <row r="283" spans="2:71" ht="60" customHeight="1">
      <c r="B283" s="20"/>
      <c r="F283" s="24"/>
      <c r="G283" s="24"/>
      <c r="I283" s="24"/>
      <c r="O283" s="24"/>
      <c r="AH283" s="24"/>
      <c r="BA283" s="24"/>
      <c r="BM283" s="24"/>
      <c r="BN283" s="30"/>
      <c r="BP283" s="30"/>
      <c r="BQ283" s="30"/>
      <c r="BR283" s="30"/>
      <c r="BS283" s="31"/>
    </row>
    <row r="284" spans="2:71" ht="60" customHeight="1">
      <c r="B284" s="20"/>
      <c r="F284" s="24"/>
      <c r="G284" s="24"/>
      <c r="I284" s="24"/>
      <c r="O284" s="24"/>
      <c r="AH284" s="24"/>
      <c r="BA284" s="24"/>
      <c r="BM284" s="24"/>
      <c r="BN284" s="30"/>
      <c r="BP284" s="30"/>
      <c r="BQ284" s="30"/>
      <c r="BR284" s="30"/>
      <c r="BS284" s="31"/>
    </row>
    <row r="285" spans="2:71" ht="60" customHeight="1">
      <c r="B285" s="20"/>
      <c r="F285" s="24"/>
      <c r="G285" s="24"/>
      <c r="I285" s="24"/>
      <c r="O285" s="24"/>
      <c r="AH285" s="24"/>
      <c r="BA285" s="24"/>
      <c r="BM285" s="24"/>
      <c r="BN285" s="30"/>
      <c r="BP285" s="30"/>
      <c r="BQ285" s="30"/>
      <c r="BR285" s="30"/>
      <c r="BS285" s="31"/>
    </row>
    <row r="286" spans="2:71" ht="60" customHeight="1">
      <c r="B286" s="20"/>
      <c r="F286" s="24"/>
      <c r="G286" s="24"/>
      <c r="I286" s="24"/>
      <c r="O286" s="24"/>
      <c r="AH286" s="24"/>
      <c r="BA286" s="24"/>
      <c r="BM286" s="24"/>
      <c r="BN286" s="30"/>
      <c r="BP286" s="30"/>
      <c r="BQ286" s="30"/>
      <c r="BR286" s="30"/>
      <c r="BS286" s="31"/>
    </row>
    <row r="287" spans="2:71" ht="60" customHeight="1">
      <c r="B287" s="20"/>
      <c r="F287" s="24"/>
      <c r="G287" s="24"/>
      <c r="I287" s="24"/>
      <c r="O287" s="24"/>
      <c r="AH287" s="24"/>
      <c r="BA287" s="24"/>
      <c r="BM287" s="24"/>
      <c r="BN287" s="30"/>
      <c r="BP287" s="30"/>
      <c r="BQ287" s="30"/>
      <c r="BR287" s="30"/>
      <c r="BS287" s="31"/>
    </row>
    <row r="288" spans="2:71" ht="60" customHeight="1">
      <c r="B288" s="20"/>
      <c r="F288" s="24"/>
      <c r="G288" s="24"/>
      <c r="I288" s="24"/>
      <c r="O288" s="24"/>
      <c r="AH288" s="24"/>
      <c r="BA288" s="24"/>
      <c r="BM288" s="24"/>
      <c r="BN288" s="30"/>
      <c r="BP288" s="30"/>
      <c r="BQ288" s="30"/>
      <c r="BR288" s="30"/>
      <c r="BS288" s="31"/>
    </row>
    <row r="289" spans="2:71" ht="60" customHeight="1">
      <c r="B289" s="20"/>
      <c r="F289" s="24"/>
      <c r="G289" s="24"/>
      <c r="I289" s="24"/>
      <c r="O289" s="24"/>
      <c r="AH289" s="24"/>
      <c r="BA289" s="24"/>
      <c r="BM289" s="24"/>
      <c r="BN289" s="30"/>
      <c r="BP289" s="30"/>
      <c r="BQ289" s="30"/>
      <c r="BR289" s="30"/>
      <c r="BS289" s="31"/>
    </row>
    <row r="290" spans="2:71" ht="60" customHeight="1">
      <c r="B290" s="20"/>
      <c r="F290" s="24"/>
      <c r="G290" s="24"/>
      <c r="I290" s="24"/>
      <c r="O290" s="24"/>
      <c r="AH290" s="24"/>
      <c r="BA290" s="24"/>
      <c r="BM290" s="24"/>
      <c r="BN290" s="30"/>
      <c r="BP290" s="30"/>
      <c r="BQ290" s="30"/>
      <c r="BR290" s="30"/>
      <c r="BS290" s="31"/>
    </row>
    <row r="291" spans="2:71" ht="60" customHeight="1">
      <c r="B291" s="20"/>
      <c r="F291" s="24"/>
      <c r="G291" s="24"/>
      <c r="I291" s="24"/>
      <c r="O291" s="24"/>
      <c r="AH291" s="24"/>
      <c r="BA291" s="24"/>
      <c r="BM291" s="24"/>
      <c r="BN291" s="30"/>
      <c r="BP291" s="30"/>
      <c r="BQ291" s="30"/>
      <c r="BR291" s="30"/>
      <c r="BS291" s="31"/>
    </row>
    <row r="292" spans="2:71" ht="60" customHeight="1">
      <c r="B292" s="20"/>
      <c r="F292" s="24"/>
      <c r="G292" s="24"/>
      <c r="I292" s="24"/>
      <c r="O292" s="24"/>
      <c r="AH292" s="24"/>
      <c r="BA292" s="24"/>
      <c r="BM292" s="24"/>
      <c r="BN292" s="30"/>
      <c r="BP292" s="30"/>
      <c r="BQ292" s="30"/>
      <c r="BR292" s="30"/>
      <c r="BS292" s="31"/>
    </row>
    <row r="293" spans="2:71" ht="60" customHeight="1">
      <c r="B293" s="20"/>
      <c r="F293" s="24"/>
      <c r="G293" s="24"/>
      <c r="I293" s="24"/>
      <c r="O293" s="24"/>
      <c r="AH293" s="24"/>
      <c r="BA293" s="24"/>
      <c r="BM293" s="24"/>
      <c r="BN293" s="30"/>
      <c r="BP293" s="30"/>
      <c r="BQ293" s="30"/>
      <c r="BR293" s="30"/>
      <c r="BS293" s="31"/>
    </row>
    <row r="294" spans="2:71" ht="60" customHeight="1">
      <c r="B294" s="20"/>
      <c r="F294" s="24"/>
      <c r="G294" s="24"/>
      <c r="I294" s="24"/>
      <c r="O294" s="24"/>
      <c r="AH294" s="24"/>
      <c r="BA294" s="24"/>
      <c r="BM294" s="24"/>
      <c r="BN294" s="30"/>
      <c r="BP294" s="30"/>
      <c r="BQ294" s="30"/>
      <c r="BR294" s="30"/>
      <c r="BS294" s="31"/>
    </row>
    <row r="295" spans="2:71" ht="60" customHeight="1">
      <c r="B295" s="20"/>
      <c r="F295" s="24"/>
      <c r="G295" s="24"/>
      <c r="I295" s="24"/>
      <c r="O295" s="24"/>
      <c r="AH295" s="24"/>
      <c r="BA295" s="24"/>
      <c r="BM295" s="24"/>
      <c r="BN295" s="30"/>
      <c r="BP295" s="30"/>
      <c r="BQ295" s="30"/>
      <c r="BR295" s="30"/>
      <c r="BS295" s="31"/>
    </row>
    <row r="296" spans="2:71" ht="60" customHeight="1">
      <c r="B296" s="20"/>
      <c r="F296" s="24"/>
      <c r="G296" s="24"/>
      <c r="I296" s="24"/>
      <c r="O296" s="24"/>
      <c r="AH296" s="24"/>
      <c r="BA296" s="24"/>
      <c r="BM296" s="24"/>
      <c r="BN296" s="30"/>
      <c r="BP296" s="30"/>
      <c r="BQ296" s="30"/>
      <c r="BR296" s="30"/>
      <c r="BS296" s="31"/>
    </row>
    <row r="297" spans="2:71" ht="60" customHeight="1">
      <c r="B297" s="20"/>
      <c r="F297" s="24"/>
      <c r="G297" s="24"/>
      <c r="I297" s="24"/>
      <c r="O297" s="24"/>
      <c r="AH297" s="24"/>
      <c r="BA297" s="24"/>
      <c r="BM297" s="24"/>
      <c r="BN297" s="30"/>
      <c r="BP297" s="30"/>
      <c r="BQ297" s="30"/>
      <c r="BR297" s="30"/>
      <c r="BS297" s="31"/>
    </row>
    <row r="298" spans="2:71" ht="60" customHeight="1">
      <c r="B298" s="20"/>
      <c r="F298" s="24"/>
      <c r="G298" s="24"/>
      <c r="I298" s="24"/>
      <c r="O298" s="24"/>
      <c r="AH298" s="24"/>
      <c r="BA298" s="24"/>
      <c r="BM298" s="24"/>
      <c r="BN298" s="30"/>
      <c r="BP298" s="30"/>
      <c r="BQ298" s="30"/>
      <c r="BR298" s="30"/>
      <c r="BS298" s="31"/>
    </row>
    <row r="299" spans="2:71" ht="60" customHeight="1">
      <c r="B299" s="20"/>
      <c r="F299" s="24"/>
      <c r="G299" s="24"/>
      <c r="I299" s="24"/>
      <c r="O299" s="24"/>
      <c r="AH299" s="24"/>
      <c r="BA299" s="24"/>
      <c r="BM299" s="24"/>
      <c r="BN299" s="30"/>
      <c r="BP299" s="30"/>
      <c r="BQ299" s="30"/>
      <c r="BR299" s="30"/>
      <c r="BS299" s="31"/>
    </row>
    <row r="300" spans="2:71" ht="60" customHeight="1">
      <c r="B300" s="20"/>
      <c r="F300" s="24"/>
      <c r="G300" s="24"/>
      <c r="I300" s="24"/>
      <c r="O300" s="24"/>
      <c r="AH300" s="24"/>
      <c r="BA300" s="24"/>
      <c r="BM300" s="24"/>
      <c r="BN300" s="30"/>
      <c r="BP300" s="30"/>
      <c r="BQ300" s="30"/>
      <c r="BR300" s="30"/>
      <c r="BS300" s="31"/>
    </row>
    <row r="301" spans="2:71" ht="60" customHeight="1">
      <c r="B301" s="20"/>
      <c r="F301" s="24"/>
      <c r="G301" s="24"/>
      <c r="I301" s="24"/>
      <c r="O301" s="24"/>
      <c r="AH301" s="24"/>
      <c r="BA301" s="24"/>
      <c r="BM301" s="24"/>
      <c r="BN301" s="30"/>
      <c r="BP301" s="30"/>
      <c r="BQ301" s="30"/>
      <c r="BR301" s="30"/>
      <c r="BS301" s="31"/>
    </row>
    <row r="302" spans="2:71" ht="60" customHeight="1">
      <c r="B302" s="20"/>
      <c r="F302" s="24"/>
      <c r="G302" s="24"/>
      <c r="I302" s="24"/>
      <c r="O302" s="24"/>
      <c r="AH302" s="24"/>
      <c r="BA302" s="24"/>
      <c r="BM302" s="24"/>
      <c r="BN302" s="30"/>
      <c r="BP302" s="30"/>
      <c r="BQ302" s="30"/>
      <c r="BR302" s="30"/>
      <c r="BS302" s="31"/>
    </row>
    <row r="303" spans="2:71" ht="60" customHeight="1">
      <c r="B303" s="20"/>
      <c r="F303" s="24"/>
      <c r="G303" s="24"/>
      <c r="I303" s="24"/>
      <c r="O303" s="24"/>
      <c r="AH303" s="24"/>
      <c r="BA303" s="24"/>
      <c r="BM303" s="24"/>
      <c r="BN303" s="30"/>
      <c r="BP303" s="30"/>
      <c r="BQ303" s="30"/>
      <c r="BR303" s="30"/>
      <c r="BS303" s="31"/>
    </row>
    <row r="304" spans="2:71" ht="60" customHeight="1">
      <c r="B304" s="20"/>
      <c r="F304" s="24"/>
      <c r="G304" s="24"/>
      <c r="I304" s="24"/>
      <c r="O304" s="24"/>
      <c r="AH304" s="24"/>
      <c r="BA304" s="24"/>
      <c r="BM304" s="24"/>
      <c r="BN304" s="30"/>
      <c r="BP304" s="30"/>
      <c r="BQ304" s="30"/>
      <c r="BR304" s="30"/>
      <c r="BS304" s="31"/>
    </row>
    <row r="305" spans="2:71" ht="60" customHeight="1">
      <c r="B305" s="20"/>
      <c r="F305" s="24"/>
      <c r="G305" s="24"/>
      <c r="I305" s="24"/>
      <c r="O305" s="24"/>
      <c r="AH305" s="24"/>
      <c r="BA305" s="24"/>
      <c r="BM305" s="24"/>
      <c r="BN305" s="30"/>
      <c r="BP305" s="30"/>
      <c r="BQ305" s="30"/>
      <c r="BR305" s="30"/>
      <c r="BS305" s="31"/>
    </row>
    <row r="306" spans="2:71" ht="60" customHeight="1">
      <c r="B306" s="20"/>
      <c r="F306" s="24"/>
      <c r="G306" s="24"/>
      <c r="I306" s="24"/>
      <c r="O306" s="24"/>
      <c r="AH306" s="24"/>
      <c r="BA306" s="24"/>
      <c r="BM306" s="24"/>
      <c r="BN306" s="30"/>
      <c r="BP306" s="30"/>
      <c r="BQ306" s="30"/>
      <c r="BR306" s="30"/>
      <c r="BS306" s="31"/>
    </row>
    <row r="307" spans="2:71" ht="60" customHeight="1">
      <c r="B307" s="20"/>
      <c r="F307" s="24"/>
      <c r="G307" s="24"/>
      <c r="I307" s="24"/>
      <c r="O307" s="24"/>
      <c r="AH307" s="24"/>
      <c r="BA307" s="24"/>
      <c r="BM307" s="24"/>
      <c r="BN307" s="30"/>
      <c r="BP307" s="30"/>
      <c r="BQ307" s="30"/>
      <c r="BR307" s="30"/>
      <c r="BS307" s="31"/>
    </row>
    <row r="308" spans="2:71" ht="60" customHeight="1">
      <c r="B308" s="20"/>
      <c r="F308" s="24"/>
      <c r="G308" s="24"/>
      <c r="I308" s="24"/>
      <c r="O308" s="24"/>
      <c r="AH308" s="24"/>
      <c r="BA308" s="24"/>
      <c r="BM308" s="24"/>
      <c r="BN308" s="30"/>
      <c r="BP308" s="30"/>
      <c r="BQ308" s="30"/>
      <c r="BR308" s="30"/>
      <c r="BS308" s="31"/>
    </row>
    <row r="309" spans="2:71" ht="60" customHeight="1">
      <c r="B309" s="20"/>
      <c r="F309" s="24"/>
      <c r="G309" s="24"/>
      <c r="I309" s="24"/>
      <c r="O309" s="24"/>
      <c r="AH309" s="24"/>
      <c r="BA309" s="24"/>
      <c r="BM309" s="24"/>
      <c r="BN309" s="30"/>
      <c r="BP309" s="30"/>
      <c r="BQ309" s="30"/>
      <c r="BR309" s="30"/>
      <c r="BS309" s="31"/>
    </row>
    <row r="310" spans="2:71" ht="60" customHeight="1">
      <c r="B310" s="20"/>
      <c r="F310" s="24"/>
      <c r="G310" s="24"/>
      <c r="I310" s="24"/>
      <c r="O310" s="24"/>
      <c r="AH310" s="24"/>
      <c r="BA310" s="24"/>
      <c r="BM310" s="24"/>
      <c r="BN310" s="30"/>
      <c r="BP310" s="30"/>
      <c r="BQ310" s="30"/>
      <c r="BR310" s="30"/>
      <c r="BS310" s="31"/>
    </row>
    <row r="311" spans="2:71" ht="60" customHeight="1">
      <c r="B311" s="20"/>
      <c r="F311" s="24"/>
      <c r="G311" s="24"/>
      <c r="I311" s="24"/>
      <c r="O311" s="24"/>
      <c r="AH311" s="24"/>
      <c r="BA311" s="24"/>
      <c r="BM311" s="24"/>
      <c r="BN311" s="30"/>
      <c r="BP311" s="30"/>
      <c r="BQ311" s="30"/>
      <c r="BR311" s="30"/>
      <c r="BS311" s="31"/>
    </row>
    <row r="312" spans="2:71" ht="60" customHeight="1">
      <c r="B312" s="20"/>
      <c r="F312" s="24"/>
      <c r="G312" s="24"/>
      <c r="I312" s="24"/>
      <c r="O312" s="24"/>
      <c r="AH312" s="24"/>
      <c r="BA312" s="24"/>
      <c r="BM312" s="24"/>
      <c r="BN312" s="30"/>
      <c r="BP312" s="30"/>
      <c r="BQ312" s="30"/>
      <c r="BR312" s="30"/>
      <c r="BS312" s="31"/>
    </row>
    <row r="313" spans="2:71" ht="60" customHeight="1">
      <c r="B313" s="20"/>
      <c r="F313" s="24"/>
      <c r="G313" s="24"/>
      <c r="I313" s="24"/>
      <c r="O313" s="24"/>
      <c r="AH313" s="24"/>
      <c r="BA313" s="24"/>
      <c r="BM313" s="24"/>
      <c r="BN313" s="30"/>
      <c r="BP313" s="30"/>
      <c r="BQ313" s="30"/>
      <c r="BR313" s="30"/>
      <c r="BS313" s="31"/>
    </row>
    <row r="314" spans="2:71" ht="60" customHeight="1">
      <c r="B314" s="20"/>
      <c r="F314" s="24"/>
      <c r="G314" s="24"/>
      <c r="I314" s="24"/>
      <c r="O314" s="24"/>
      <c r="AH314" s="24"/>
      <c r="BA314" s="24"/>
      <c r="BM314" s="24"/>
      <c r="BN314" s="30"/>
      <c r="BP314" s="30"/>
      <c r="BQ314" s="30"/>
      <c r="BR314" s="30"/>
      <c r="BS314" s="31"/>
    </row>
    <row r="315" spans="2:71" ht="60" customHeight="1">
      <c r="B315" s="20"/>
      <c r="F315" s="24"/>
      <c r="G315" s="24"/>
      <c r="I315" s="24"/>
      <c r="O315" s="24"/>
      <c r="AH315" s="24"/>
      <c r="BA315" s="24"/>
      <c r="BM315" s="24"/>
      <c r="BN315" s="30"/>
      <c r="BP315" s="30"/>
      <c r="BQ315" s="30"/>
      <c r="BR315" s="30"/>
      <c r="BS315" s="31"/>
    </row>
    <row r="316" spans="2:71" ht="60" customHeight="1">
      <c r="B316" s="20"/>
      <c r="F316" s="24"/>
      <c r="G316" s="24"/>
      <c r="I316" s="24"/>
      <c r="O316" s="24"/>
      <c r="AH316" s="24"/>
      <c r="BA316" s="24"/>
      <c r="BM316" s="24"/>
      <c r="BN316" s="30"/>
      <c r="BP316" s="30"/>
      <c r="BQ316" s="30"/>
      <c r="BR316" s="30"/>
      <c r="BS316" s="31"/>
    </row>
    <row r="317" spans="2:71" ht="60" customHeight="1">
      <c r="B317" s="20"/>
      <c r="F317" s="24"/>
      <c r="G317" s="24"/>
      <c r="I317" s="24"/>
      <c r="O317" s="24"/>
      <c r="AH317" s="24"/>
      <c r="BA317" s="24"/>
      <c r="BM317" s="24"/>
      <c r="BN317" s="30"/>
      <c r="BP317" s="30"/>
      <c r="BQ317" s="30"/>
      <c r="BR317" s="30"/>
      <c r="BS317" s="31"/>
    </row>
    <row r="318" spans="2:71" ht="60" customHeight="1">
      <c r="B318" s="20"/>
      <c r="F318" s="24"/>
      <c r="G318" s="24"/>
      <c r="I318" s="24"/>
      <c r="O318" s="24"/>
      <c r="AH318" s="24"/>
      <c r="BA318" s="24"/>
      <c r="BM318" s="24"/>
      <c r="BN318" s="30"/>
      <c r="BP318" s="30"/>
      <c r="BQ318" s="30"/>
      <c r="BR318" s="30"/>
      <c r="BS318" s="31"/>
    </row>
    <row r="319" spans="2:71" ht="60" customHeight="1">
      <c r="B319" s="20"/>
      <c r="F319" s="24"/>
      <c r="G319" s="24"/>
      <c r="I319" s="24"/>
      <c r="O319" s="24"/>
      <c r="AH319" s="24"/>
      <c r="BA319" s="24"/>
      <c r="BM319" s="24"/>
      <c r="BN319" s="30"/>
      <c r="BP319" s="30"/>
      <c r="BQ319" s="30"/>
      <c r="BR319" s="30"/>
      <c r="BS319" s="31"/>
    </row>
    <row r="320" spans="2:71" ht="60" customHeight="1">
      <c r="B320" s="20"/>
      <c r="F320" s="24"/>
      <c r="G320" s="24"/>
      <c r="I320" s="24"/>
      <c r="O320" s="24"/>
      <c r="AH320" s="24"/>
      <c r="BA320" s="24"/>
      <c r="BM320" s="24"/>
      <c r="BN320" s="30"/>
      <c r="BP320" s="30"/>
      <c r="BQ320" s="30"/>
      <c r="BR320" s="30"/>
      <c r="BS320" s="31"/>
    </row>
    <row r="321" spans="2:71" ht="60" customHeight="1">
      <c r="B321" s="20"/>
      <c r="F321" s="24"/>
      <c r="G321" s="24"/>
      <c r="I321" s="24"/>
      <c r="O321" s="24"/>
      <c r="AH321" s="24"/>
      <c r="BA321" s="24"/>
      <c r="BM321" s="24"/>
      <c r="BN321" s="30"/>
      <c r="BP321" s="30"/>
      <c r="BQ321" s="30"/>
      <c r="BR321" s="30"/>
      <c r="BS321" s="31"/>
    </row>
    <row r="322" spans="2:71" ht="60" customHeight="1">
      <c r="B322" s="20"/>
      <c r="F322" s="24"/>
      <c r="G322" s="24"/>
      <c r="I322" s="24"/>
      <c r="O322" s="24"/>
      <c r="AH322" s="24"/>
      <c r="BA322" s="24"/>
      <c r="BM322" s="24"/>
      <c r="BN322" s="30"/>
      <c r="BP322" s="30"/>
      <c r="BQ322" s="30"/>
      <c r="BR322" s="30"/>
      <c r="BS322" s="31"/>
    </row>
    <row r="323" spans="2:71" ht="60" customHeight="1">
      <c r="B323" s="20"/>
      <c r="F323" s="24"/>
      <c r="G323" s="24"/>
      <c r="I323" s="24"/>
      <c r="O323" s="24"/>
      <c r="AH323" s="24"/>
      <c r="BA323" s="24"/>
      <c r="BM323" s="24"/>
      <c r="BN323" s="30"/>
      <c r="BP323" s="30"/>
      <c r="BQ323" s="30"/>
      <c r="BR323" s="30"/>
      <c r="BS323" s="31"/>
    </row>
    <row r="324" spans="2:71" ht="60" customHeight="1">
      <c r="B324" s="20"/>
      <c r="F324" s="24"/>
      <c r="G324" s="24"/>
      <c r="I324" s="24"/>
      <c r="O324" s="24"/>
      <c r="AH324" s="24"/>
      <c r="BA324" s="24"/>
      <c r="BM324" s="24"/>
      <c r="BN324" s="30"/>
      <c r="BP324" s="30"/>
      <c r="BQ324" s="30"/>
      <c r="BR324" s="30"/>
      <c r="BS324" s="31"/>
    </row>
    <row r="325" spans="2:71" ht="60" customHeight="1">
      <c r="B325" s="20"/>
      <c r="F325" s="24"/>
      <c r="G325" s="24"/>
      <c r="I325" s="24"/>
      <c r="O325" s="24"/>
      <c r="AH325" s="24"/>
      <c r="BA325" s="24"/>
      <c r="BM325" s="24"/>
      <c r="BN325" s="30"/>
      <c r="BP325" s="30"/>
      <c r="BQ325" s="30"/>
      <c r="BR325" s="30"/>
      <c r="BS325" s="31"/>
    </row>
    <row r="326" spans="2:71" ht="60" customHeight="1">
      <c r="B326" s="20"/>
      <c r="F326" s="24"/>
      <c r="G326" s="24"/>
      <c r="I326" s="24"/>
      <c r="O326" s="24"/>
      <c r="AH326" s="24"/>
      <c r="BA326" s="24"/>
      <c r="BM326" s="24"/>
      <c r="BN326" s="30"/>
      <c r="BP326" s="30"/>
      <c r="BQ326" s="30"/>
      <c r="BR326" s="30"/>
      <c r="BS326" s="31"/>
    </row>
    <row r="327" spans="2:71" ht="60" customHeight="1">
      <c r="B327" s="20"/>
      <c r="F327" s="24"/>
      <c r="G327" s="24"/>
      <c r="I327" s="24"/>
      <c r="O327" s="24"/>
      <c r="AH327" s="24"/>
      <c r="BA327" s="24"/>
      <c r="BM327" s="24"/>
      <c r="BN327" s="30"/>
      <c r="BP327" s="30"/>
      <c r="BQ327" s="30"/>
      <c r="BR327" s="30"/>
      <c r="BS327" s="31"/>
    </row>
    <row r="328" spans="2:71" ht="60" customHeight="1">
      <c r="B328" s="20"/>
      <c r="F328" s="24"/>
      <c r="G328" s="24"/>
      <c r="I328" s="24"/>
      <c r="O328" s="24"/>
      <c r="AH328" s="24"/>
      <c r="BA328" s="24"/>
      <c r="BM328" s="24"/>
      <c r="BN328" s="30"/>
      <c r="BP328" s="30"/>
      <c r="BQ328" s="30"/>
      <c r="BR328" s="30"/>
      <c r="BS328" s="31"/>
    </row>
    <row r="329" spans="2:71" ht="60" customHeight="1">
      <c r="B329" s="20"/>
      <c r="F329" s="24"/>
      <c r="G329" s="24"/>
      <c r="I329" s="24"/>
      <c r="O329" s="24"/>
      <c r="AH329" s="24"/>
      <c r="BA329" s="24"/>
      <c r="BM329" s="24"/>
      <c r="BN329" s="30"/>
      <c r="BP329" s="30"/>
      <c r="BQ329" s="30"/>
      <c r="BR329" s="30"/>
      <c r="BS329" s="31"/>
    </row>
    <row r="330" spans="2:71" ht="60" customHeight="1">
      <c r="B330" s="20"/>
      <c r="F330" s="24"/>
      <c r="G330" s="24"/>
      <c r="I330" s="24"/>
      <c r="O330" s="24"/>
      <c r="AH330" s="24"/>
      <c r="BA330" s="24"/>
      <c r="BM330" s="24"/>
      <c r="BN330" s="30"/>
      <c r="BP330" s="30"/>
      <c r="BQ330" s="30"/>
      <c r="BR330" s="30"/>
      <c r="BS330" s="31"/>
    </row>
    <row r="331" spans="2:71" ht="60" customHeight="1">
      <c r="B331" s="20"/>
      <c r="F331" s="24"/>
      <c r="G331" s="24"/>
      <c r="I331" s="24"/>
      <c r="O331" s="24"/>
      <c r="AH331" s="24"/>
      <c r="BA331" s="24"/>
      <c r="BM331" s="24"/>
      <c r="BN331" s="30"/>
      <c r="BP331" s="30"/>
      <c r="BQ331" s="30"/>
      <c r="BR331" s="30"/>
      <c r="BS331" s="31"/>
    </row>
    <row r="332" spans="2:71" ht="60" customHeight="1">
      <c r="B332" s="20"/>
      <c r="F332" s="24"/>
      <c r="G332" s="24"/>
      <c r="I332" s="24"/>
      <c r="O332" s="24"/>
      <c r="AH332" s="24"/>
      <c r="BA332" s="24"/>
      <c r="BM332" s="24"/>
      <c r="BN332" s="30"/>
      <c r="BP332" s="30"/>
      <c r="BQ332" s="30"/>
      <c r="BR332" s="30"/>
      <c r="BS332" s="31"/>
    </row>
    <row r="333" spans="2:71" ht="60" customHeight="1">
      <c r="B333" s="20"/>
      <c r="F333" s="24"/>
      <c r="G333" s="24"/>
      <c r="I333" s="24"/>
      <c r="O333" s="24"/>
      <c r="AH333" s="24"/>
      <c r="BA333" s="24"/>
      <c r="BM333" s="24"/>
      <c r="BN333" s="30"/>
      <c r="BP333" s="30"/>
      <c r="BQ333" s="30"/>
      <c r="BR333" s="30"/>
      <c r="BS333" s="31"/>
    </row>
    <row r="334" spans="2:71" ht="60" customHeight="1">
      <c r="B334" s="20"/>
      <c r="F334" s="24"/>
      <c r="G334" s="24"/>
      <c r="I334" s="24"/>
      <c r="O334" s="24"/>
      <c r="AH334" s="24"/>
      <c r="BA334" s="24"/>
      <c r="BM334" s="24"/>
      <c r="BN334" s="30"/>
      <c r="BP334" s="30"/>
      <c r="BQ334" s="30"/>
      <c r="BR334" s="30"/>
      <c r="BS334" s="31"/>
    </row>
    <row r="335" spans="2:71" ht="60" customHeight="1">
      <c r="B335" s="20"/>
      <c r="F335" s="24"/>
      <c r="G335" s="24"/>
      <c r="I335" s="24"/>
      <c r="O335" s="24"/>
      <c r="AH335" s="24"/>
      <c r="BA335" s="24"/>
      <c r="BM335" s="24"/>
      <c r="BN335" s="30"/>
      <c r="BP335" s="30"/>
      <c r="BQ335" s="30"/>
      <c r="BR335" s="30"/>
      <c r="BS335" s="31"/>
    </row>
    <row r="336" spans="2:71" ht="60" customHeight="1">
      <c r="B336" s="20"/>
      <c r="F336" s="24"/>
      <c r="G336" s="24"/>
      <c r="I336" s="24"/>
      <c r="O336" s="24"/>
      <c r="AH336" s="24"/>
      <c r="BA336" s="24"/>
      <c r="BM336" s="24"/>
      <c r="BN336" s="30"/>
      <c r="BP336" s="30"/>
      <c r="BQ336" s="30"/>
      <c r="BR336" s="30"/>
      <c r="BS336" s="31"/>
    </row>
    <row r="337" spans="2:71" ht="60" customHeight="1">
      <c r="B337" s="20"/>
      <c r="F337" s="24"/>
      <c r="G337" s="24"/>
      <c r="I337" s="24"/>
      <c r="O337" s="24"/>
      <c r="AH337" s="24"/>
      <c r="BA337" s="24"/>
      <c r="BM337" s="24"/>
      <c r="BN337" s="30"/>
      <c r="BP337" s="30"/>
      <c r="BQ337" s="30"/>
      <c r="BR337" s="30"/>
      <c r="BS337" s="31"/>
    </row>
    <row r="338" spans="2:71" ht="60" customHeight="1">
      <c r="B338" s="20"/>
      <c r="F338" s="24"/>
      <c r="G338" s="24"/>
      <c r="I338" s="24"/>
      <c r="O338" s="24"/>
      <c r="AH338" s="24"/>
      <c r="BA338" s="24"/>
      <c r="BM338" s="24"/>
      <c r="BN338" s="30"/>
      <c r="BP338" s="30"/>
      <c r="BQ338" s="30"/>
      <c r="BR338" s="30"/>
      <c r="BS338" s="31"/>
    </row>
    <row r="339" spans="2:71" ht="60" customHeight="1">
      <c r="B339" s="20"/>
      <c r="F339" s="24"/>
      <c r="G339" s="24"/>
      <c r="I339" s="24"/>
      <c r="O339" s="24"/>
      <c r="AH339" s="24"/>
      <c r="BA339" s="24"/>
      <c r="BM339" s="24"/>
      <c r="BN339" s="30"/>
      <c r="BP339" s="30"/>
      <c r="BQ339" s="30"/>
      <c r="BR339" s="30"/>
      <c r="BS339" s="31"/>
    </row>
    <row r="340" spans="2:71" ht="60" customHeight="1">
      <c r="B340" s="20"/>
      <c r="F340" s="24"/>
      <c r="G340" s="24"/>
      <c r="I340" s="24"/>
      <c r="O340" s="24"/>
      <c r="AH340" s="24"/>
      <c r="BA340" s="24"/>
      <c r="BM340" s="24"/>
      <c r="BN340" s="30"/>
      <c r="BP340" s="30"/>
      <c r="BQ340" s="30"/>
      <c r="BR340" s="30"/>
      <c r="BS340" s="31"/>
    </row>
    <row r="341" spans="2:71" ht="60" customHeight="1">
      <c r="B341" s="20"/>
      <c r="F341" s="24"/>
      <c r="G341" s="24"/>
      <c r="I341" s="24"/>
      <c r="O341" s="24"/>
      <c r="AH341" s="24"/>
      <c r="BA341" s="24"/>
      <c r="BM341" s="24"/>
      <c r="BN341" s="30"/>
      <c r="BP341" s="30"/>
      <c r="BQ341" s="30"/>
      <c r="BR341" s="30"/>
      <c r="BS341" s="31"/>
    </row>
    <row r="342" spans="2:71" ht="60" customHeight="1">
      <c r="B342" s="20"/>
      <c r="F342" s="24"/>
      <c r="G342" s="24"/>
      <c r="I342" s="24"/>
      <c r="O342" s="24"/>
      <c r="AH342" s="24"/>
      <c r="BA342" s="24"/>
      <c r="BM342" s="24"/>
      <c r="BN342" s="30"/>
      <c r="BP342" s="30"/>
      <c r="BQ342" s="30"/>
      <c r="BR342" s="30"/>
      <c r="BS342" s="31"/>
    </row>
    <row r="343" spans="2:71" ht="60" customHeight="1">
      <c r="B343" s="20"/>
      <c r="F343" s="24"/>
      <c r="G343" s="24"/>
      <c r="I343" s="24"/>
      <c r="O343" s="24"/>
      <c r="AH343" s="24"/>
      <c r="BA343" s="24"/>
      <c r="BM343" s="24"/>
      <c r="BN343" s="30"/>
      <c r="BP343" s="30"/>
      <c r="BQ343" s="30"/>
      <c r="BR343" s="30"/>
      <c r="BS343" s="31"/>
    </row>
    <row r="344" spans="2:71" ht="60" customHeight="1">
      <c r="B344" s="20"/>
      <c r="F344" s="24"/>
      <c r="G344" s="24"/>
      <c r="I344" s="24"/>
      <c r="O344" s="24"/>
      <c r="AH344" s="24"/>
      <c r="BA344" s="24"/>
      <c r="BM344" s="24"/>
      <c r="BN344" s="30"/>
      <c r="BP344" s="30"/>
      <c r="BQ344" s="30"/>
      <c r="BR344" s="30"/>
      <c r="BS344" s="31"/>
    </row>
    <row r="345" spans="2:71" ht="60" customHeight="1">
      <c r="B345" s="20"/>
      <c r="F345" s="24"/>
      <c r="G345" s="24"/>
      <c r="I345" s="24"/>
      <c r="O345" s="24"/>
      <c r="AH345" s="24"/>
      <c r="BA345" s="24"/>
      <c r="BM345" s="24"/>
      <c r="BN345" s="30"/>
      <c r="BP345" s="30"/>
      <c r="BQ345" s="30"/>
      <c r="BR345" s="30"/>
      <c r="BS345" s="31"/>
    </row>
    <row r="346" spans="2:71" ht="60" customHeight="1">
      <c r="B346" s="20"/>
      <c r="F346" s="24"/>
      <c r="G346" s="24"/>
      <c r="I346" s="24"/>
      <c r="O346" s="24"/>
      <c r="AH346" s="24"/>
      <c r="BA346" s="24"/>
      <c r="BM346" s="24"/>
      <c r="BN346" s="30"/>
      <c r="BP346" s="30"/>
      <c r="BQ346" s="30"/>
      <c r="BR346" s="30"/>
      <c r="BS346" s="31"/>
    </row>
    <row r="347" spans="2:71" ht="60" customHeight="1">
      <c r="B347" s="20"/>
      <c r="F347" s="24"/>
      <c r="G347" s="24"/>
      <c r="I347" s="24"/>
      <c r="O347" s="24"/>
      <c r="AH347" s="24"/>
      <c r="BA347" s="24"/>
      <c r="BM347" s="24"/>
      <c r="BN347" s="30"/>
      <c r="BP347" s="30"/>
      <c r="BQ347" s="30"/>
      <c r="BR347" s="30"/>
      <c r="BS347" s="31"/>
    </row>
    <row r="348" spans="2:71" ht="60" customHeight="1">
      <c r="B348" s="20"/>
      <c r="F348" s="24"/>
      <c r="G348" s="24"/>
      <c r="I348" s="24"/>
      <c r="O348" s="24"/>
      <c r="AH348" s="24"/>
      <c r="BA348" s="24"/>
      <c r="BM348" s="24"/>
      <c r="BN348" s="30"/>
      <c r="BP348" s="30"/>
      <c r="BQ348" s="30"/>
      <c r="BR348" s="30"/>
      <c r="BS348" s="31"/>
    </row>
    <row r="349" spans="2:71" ht="60" customHeight="1">
      <c r="B349" s="20"/>
      <c r="F349" s="24"/>
      <c r="G349" s="24"/>
      <c r="I349" s="24"/>
      <c r="O349" s="24"/>
      <c r="AH349" s="24"/>
      <c r="BA349" s="24"/>
      <c r="BM349" s="24"/>
      <c r="BN349" s="30"/>
      <c r="BP349" s="30"/>
      <c r="BQ349" s="30"/>
      <c r="BR349" s="30"/>
      <c r="BS349" s="31"/>
    </row>
    <row r="350" spans="2:71" ht="60" customHeight="1">
      <c r="B350" s="20"/>
      <c r="F350" s="24"/>
      <c r="G350" s="24"/>
      <c r="I350" s="24"/>
      <c r="O350" s="24"/>
      <c r="AH350" s="24"/>
      <c r="BA350" s="24"/>
      <c r="BM350" s="24"/>
      <c r="BN350" s="30"/>
      <c r="BP350" s="30"/>
      <c r="BQ350" s="30"/>
      <c r="BR350" s="30"/>
      <c r="BS350" s="31"/>
    </row>
    <row r="351" spans="2:71" ht="60" customHeight="1">
      <c r="B351" s="20"/>
      <c r="F351" s="24"/>
      <c r="G351" s="24"/>
      <c r="I351" s="24"/>
      <c r="O351" s="24"/>
      <c r="AH351" s="24"/>
      <c r="BA351" s="24"/>
      <c r="BM351" s="24"/>
      <c r="BN351" s="30"/>
      <c r="BP351" s="30"/>
      <c r="BQ351" s="30"/>
      <c r="BR351" s="30"/>
      <c r="BS351" s="31"/>
    </row>
    <row r="352" spans="2:71" ht="60" customHeight="1">
      <c r="B352" s="20"/>
      <c r="F352" s="24"/>
      <c r="G352" s="24"/>
      <c r="I352" s="24"/>
      <c r="O352" s="24"/>
      <c r="AH352" s="24"/>
      <c r="BA352" s="24"/>
      <c r="BM352" s="24"/>
      <c r="BN352" s="30"/>
      <c r="BP352" s="30"/>
      <c r="BQ352" s="30"/>
      <c r="BR352" s="30"/>
      <c r="BS352" s="31"/>
    </row>
    <row r="353" spans="2:71" ht="60" customHeight="1">
      <c r="B353" s="20"/>
      <c r="F353" s="24"/>
      <c r="G353" s="24"/>
      <c r="I353" s="24"/>
      <c r="O353" s="24"/>
      <c r="AH353" s="24"/>
      <c r="BA353" s="24"/>
      <c r="BM353" s="24"/>
      <c r="BN353" s="30"/>
      <c r="BP353" s="30"/>
      <c r="BQ353" s="30"/>
      <c r="BR353" s="30"/>
      <c r="BS353" s="31"/>
    </row>
    <row r="354" spans="2:71" ht="60" customHeight="1">
      <c r="B354" s="20"/>
      <c r="F354" s="24"/>
      <c r="G354" s="24"/>
      <c r="I354" s="24"/>
      <c r="O354" s="24"/>
      <c r="AH354" s="24"/>
      <c r="BA354" s="24"/>
      <c r="BM354" s="24"/>
      <c r="BN354" s="30"/>
      <c r="BP354" s="30"/>
      <c r="BQ354" s="30"/>
      <c r="BR354" s="30"/>
      <c r="BS354" s="31"/>
    </row>
    <row r="355" spans="2:71" ht="60" customHeight="1">
      <c r="B355" s="20"/>
      <c r="F355" s="24"/>
      <c r="G355" s="24"/>
      <c r="I355" s="24"/>
      <c r="O355" s="24"/>
      <c r="AH355" s="24"/>
      <c r="BA355" s="24"/>
      <c r="BM355" s="24"/>
      <c r="BN355" s="30"/>
      <c r="BP355" s="30"/>
      <c r="BQ355" s="30"/>
      <c r="BR355" s="30"/>
      <c r="BS355" s="31"/>
    </row>
    <row r="356" spans="2:71" ht="60" customHeight="1">
      <c r="B356" s="20"/>
      <c r="F356" s="24"/>
      <c r="G356" s="24"/>
      <c r="I356" s="24"/>
      <c r="O356" s="24"/>
      <c r="AH356" s="24"/>
      <c r="BA356" s="24"/>
      <c r="BM356" s="24"/>
      <c r="BN356" s="30"/>
      <c r="BP356" s="30"/>
      <c r="BQ356" s="30"/>
      <c r="BR356" s="30"/>
      <c r="BS356" s="31"/>
    </row>
    <row r="357" spans="2:71" ht="60" customHeight="1">
      <c r="B357" s="20"/>
      <c r="F357" s="24"/>
      <c r="G357" s="24"/>
      <c r="I357" s="24"/>
      <c r="O357" s="24"/>
      <c r="AH357" s="24"/>
      <c r="BA357" s="24"/>
      <c r="BM357" s="24"/>
      <c r="BN357" s="30"/>
      <c r="BP357" s="30"/>
      <c r="BQ357" s="30"/>
      <c r="BR357" s="30"/>
      <c r="BS357" s="31"/>
    </row>
    <row r="358" spans="2:71" ht="60" customHeight="1">
      <c r="B358" s="20"/>
      <c r="F358" s="24"/>
      <c r="G358" s="24"/>
      <c r="I358" s="24"/>
      <c r="O358" s="24"/>
      <c r="AH358" s="24"/>
      <c r="BA358" s="24"/>
      <c r="BM358" s="24"/>
      <c r="BN358" s="30"/>
      <c r="BP358" s="30"/>
      <c r="BQ358" s="30"/>
      <c r="BR358" s="30"/>
      <c r="BS358" s="31"/>
    </row>
    <row r="359" spans="2:71" ht="60" customHeight="1">
      <c r="B359" s="20"/>
      <c r="F359" s="24"/>
      <c r="G359" s="24"/>
      <c r="I359" s="24"/>
      <c r="O359" s="24"/>
      <c r="AH359" s="24"/>
      <c r="BA359" s="24"/>
      <c r="BM359" s="24"/>
      <c r="BN359" s="30"/>
      <c r="BP359" s="30"/>
      <c r="BQ359" s="30"/>
      <c r="BR359" s="30"/>
      <c r="BS359" s="31"/>
    </row>
    <row r="360" spans="2:71" ht="60" customHeight="1">
      <c r="B360" s="20"/>
      <c r="F360" s="24"/>
      <c r="G360" s="24"/>
      <c r="I360" s="24"/>
      <c r="O360" s="24"/>
      <c r="AH360" s="24"/>
      <c r="BA360" s="24"/>
      <c r="BM360" s="24"/>
      <c r="BN360" s="30"/>
      <c r="BP360" s="30"/>
      <c r="BQ360" s="30"/>
      <c r="BR360" s="30"/>
      <c r="BS360" s="31"/>
    </row>
    <row r="361" spans="2:71" ht="60" customHeight="1">
      <c r="B361" s="20"/>
      <c r="F361" s="24"/>
      <c r="G361" s="24"/>
      <c r="I361" s="24"/>
      <c r="O361" s="24"/>
      <c r="AH361" s="24"/>
      <c r="BA361" s="24"/>
      <c r="BM361" s="24"/>
      <c r="BN361" s="30"/>
      <c r="BP361" s="30"/>
      <c r="BQ361" s="30"/>
      <c r="BR361" s="30"/>
      <c r="BS361" s="31"/>
    </row>
    <row r="362" spans="2:71" ht="60" customHeight="1">
      <c r="B362" s="20"/>
      <c r="F362" s="24"/>
      <c r="G362" s="24"/>
      <c r="I362" s="24"/>
      <c r="O362" s="24"/>
      <c r="AH362" s="24"/>
      <c r="BA362" s="24"/>
      <c r="BM362" s="24"/>
      <c r="BN362" s="30"/>
      <c r="BP362" s="30"/>
      <c r="BQ362" s="30"/>
      <c r="BR362" s="30"/>
      <c r="BS362" s="31"/>
    </row>
    <row r="363" spans="2:71" ht="60" customHeight="1">
      <c r="B363" s="20"/>
      <c r="F363" s="24"/>
      <c r="G363" s="24"/>
      <c r="I363" s="24"/>
      <c r="O363" s="24"/>
      <c r="AH363" s="24"/>
      <c r="BA363" s="24"/>
      <c r="BM363" s="24"/>
      <c r="BN363" s="30"/>
      <c r="BP363" s="30"/>
      <c r="BQ363" s="30"/>
      <c r="BR363" s="30"/>
      <c r="BS363" s="31"/>
    </row>
    <row r="364" spans="2:71" ht="60" customHeight="1">
      <c r="B364" s="20"/>
      <c r="F364" s="24"/>
      <c r="G364" s="24"/>
      <c r="I364" s="24"/>
      <c r="O364" s="24"/>
      <c r="AH364" s="24"/>
      <c r="BA364" s="24"/>
      <c r="BM364" s="24"/>
      <c r="BN364" s="30"/>
      <c r="BP364" s="30"/>
      <c r="BQ364" s="30"/>
      <c r="BR364" s="30"/>
      <c r="BS364" s="31"/>
    </row>
    <row r="365" spans="2:71" ht="60" customHeight="1">
      <c r="B365" s="20"/>
      <c r="F365" s="24"/>
      <c r="G365" s="24"/>
      <c r="I365" s="24"/>
      <c r="O365" s="24"/>
      <c r="AH365" s="24"/>
      <c r="BA365" s="24"/>
      <c r="BM365" s="24"/>
      <c r="BN365" s="30"/>
      <c r="BP365" s="30"/>
      <c r="BQ365" s="30"/>
      <c r="BR365" s="30"/>
      <c r="BS365" s="31"/>
    </row>
    <row r="366" spans="2:71" ht="60" customHeight="1">
      <c r="B366" s="20"/>
      <c r="F366" s="24"/>
      <c r="G366" s="24"/>
      <c r="I366" s="24"/>
      <c r="O366" s="24"/>
      <c r="AH366" s="24"/>
      <c r="BA366" s="24"/>
      <c r="BM366" s="24"/>
      <c r="BN366" s="30"/>
      <c r="BP366" s="30"/>
      <c r="BQ366" s="30"/>
      <c r="BR366" s="30"/>
      <c r="BS366" s="31"/>
    </row>
    <row r="367" spans="2:71" ht="60" customHeight="1">
      <c r="B367" s="20"/>
      <c r="F367" s="24"/>
      <c r="G367" s="24"/>
      <c r="I367" s="24"/>
      <c r="O367" s="24"/>
      <c r="AH367" s="24"/>
      <c r="BA367" s="24"/>
      <c r="BM367" s="24"/>
      <c r="BN367" s="30"/>
      <c r="BP367" s="30"/>
      <c r="BQ367" s="30"/>
      <c r="BR367" s="30"/>
      <c r="BS367" s="31"/>
    </row>
    <row r="368" spans="2:71" ht="60" customHeight="1">
      <c r="B368" s="20"/>
      <c r="F368" s="24"/>
      <c r="G368" s="24"/>
      <c r="I368" s="24"/>
      <c r="O368" s="24"/>
      <c r="AH368" s="24"/>
      <c r="BA368" s="24"/>
      <c r="BM368" s="24"/>
      <c r="BN368" s="30"/>
      <c r="BP368" s="30"/>
      <c r="BQ368" s="30"/>
      <c r="BR368" s="30"/>
      <c r="BS368" s="31"/>
    </row>
    <row r="369" spans="2:71" ht="60" customHeight="1">
      <c r="B369" s="20"/>
      <c r="F369" s="24"/>
      <c r="G369" s="24"/>
      <c r="I369" s="24"/>
      <c r="O369" s="24"/>
      <c r="AH369" s="24"/>
      <c r="BA369" s="24"/>
      <c r="BM369" s="24"/>
      <c r="BN369" s="30"/>
      <c r="BP369" s="30"/>
      <c r="BQ369" s="30"/>
      <c r="BR369" s="30"/>
      <c r="BS369" s="31"/>
    </row>
    <row r="370" spans="2:71" ht="60" customHeight="1">
      <c r="B370" s="20"/>
      <c r="F370" s="24"/>
      <c r="G370" s="24"/>
      <c r="I370" s="24"/>
      <c r="O370" s="24"/>
      <c r="AH370" s="24"/>
      <c r="BA370" s="24"/>
      <c r="BM370" s="24"/>
      <c r="BN370" s="30"/>
      <c r="BP370" s="30"/>
      <c r="BQ370" s="30"/>
      <c r="BR370" s="30"/>
      <c r="BS370" s="31"/>
    </row>
    <row r="371" spans="2:71" ht="60" customHeight="1">
      <c r="B371" s="20"/>
      <c r="F371" s="24"/>
      <c r="G371" s="24"/>
      <c r="I371" s="24"/>
      <c r="O371" s="24"/>
      <c r="AH371" s="24"/>
      <c r="BA371" s="24"/>
      <c r="BM371" s="24"/>
      <c r="BN371" s="30"/>
      <c r="BP371" s="30"/>
      <c r="BQ371" s="30"/>
      <c r="BR371" s="30"/>
      <c r="BS371" s="31"/>
    </row>
    <row r="372" spans="2:71" ht="60" customHeight="1">
      <c r="B372" s="20"/>
      <c r="F372" s="24"/>
      <c r="G372" s="24"/>
      <c r="I372" s="24"/>
      <c r="O372" s="24"/>
      <c r="AH372" s="24"/>
      <c r="BA372" s="24"/>
      <c r="BM372" s="24"/>
      <c r="BN372" s="30"/>
      <c r="BP372" s="30"/>
      <c r="BQ372" s="30"/>
      <c r="BR372" s="30"/>
      <c r="BS372" s="31"/>
    </row>
    <row r="373" spans="2:71" ht="60" customHeight="1">
      <c r="B373" s="20"/>
      <c r="F373" s="24"/>
      <c r="G373" s="24"/>
      <c r="I373" s="24"/>
      <c r="O373" s="24"/>
      <c r="AH373" s="24"/>
      <c r="BA373" s="24"/>
      <c r="BM373" s="24"/>
      <c r="BN373" s="30"/>
      <c r="BP373" s="30"/>
      <c r="BQ373" s="30"/>
      <c r="BR373" s="30"/>
      <c r="BS373" s="31"/>
    </row>
    <row r="374" spans="2:71" ht="60" customHeight="1">
      <c r="B374" s="20"/>
      <c r="F374" s="24"/>
      <c r="G374" s="24"/>
      <c r="I374" s="24"/>
      <c r="O374" s="24"/>
      <c r="AH374" s="24"/>
      <c r="BA374" s="24"/>
      <c r="BM374" s="24"/>
      <c r="BN374" s="30"/>
      <c r="BP374" s="30"/>
      <c r="BQ374" s="30"/>
      <c r="BR374" s="30"/>
      <c r="BS374" s="31"/>
    </row>
    <row r="375" spans="2:71" ht="60" customHeight="1">
      <c r="B375" s="20"/>
      <c r="F375" s="24"/>
      <c r="G375" s="24"/>
      <c r="I375" s="24"/>
      <c r="O375" s="24"/>
      <c r="AH375" s="24"/>
      <c r="BA375" s="24"/>
      <c r="BM375" s="24"/>
      <c r="BN375" s="30"/>
      <c r="BP375" s="30"/>
      <c r="BQ375" s="30"/>
      <c r="BR375" s="30"/>
      <c r="BS375" s="31"/>
    </row>
    <row r="376" spans="2:71" ht="60" customHeight="1">
      <c r="B376" s="20"/>
      <c r="F376" s="24"/>
      <c r="G376" s="24"/>
      <c r="I376" s="24"/>
      <c r="O376" s="24"/>
      <c r="AH376" s="24"/>
      <c r="BA376" s="24"/>
      <c r="BM376" s="24"/>
      <c r="BN376" s="30"/>
      <c r="BP376" s="30"/>
      <c r="BQ376" s="30"/>
      <c r="BR376" s="30"/>
      <c r="BS376" s="31"/>
    </row>
    <row r="377" spans="2:71" ht="60" customHeight="1">
      <c r="B377" s="20"/>
      <c r="F377" s="24"/>
      <c r="G377" s="24"/>
      <c r="I377" s="24"/>
      <c r="O377" s="24"/>
      <c r="AH377" s="24"/>
      <c r="BA377" s="24"/>
      <c r="BM377" s="24"/>
      <c r="BN377" s="30"/>
      <c r="BP377" s="30"/>
      <c r="BQ377" s="30"/>
      <c r="BR377" s="30"/>
      <c r="BS377" s="31"/>
    </row>
    <row r="378" spans="2:71" ht="60" customHeight="1">
      <c r="B378" s="20"/>
      <c r="F378" s="24"/>
      <c r="G378" s="24"/>
      <c r="I378" s="24"/>
      <c r="O378" s="24"/>
      <c r="AH378" s="24"/>
      <c r="BA378" s="24"/>
      <c r="BM378" s="24"/>
      <c r="BN378" s="30"/>
      <c r="BP378" s="30"/>
      <c r="BQ378" s="30"/>
      <c r="BR378" s="30"/>
      <c r="BS378" s="31"/>
    </row>
    <row r="379" spans="2:71" ht="60" customHeight="1">
      <c r="B379" s="20"/>
      <c r="F379" s="24"/>
      <c r="G379" s="24"/>
      <c r="I379" s="24"/>
      <c r="O379" s="24"/>
      <c r="AH379" s="24"/>
      <c r="BA379" s="24"/>
      <c r="BM379" s="24"/>
      <c r="BN379" s="30"/>
      <c r="BP379" s="30"/>
      <c r="BQ379" s="30"/>
      <c r="BR379" s="30"/>
      <c r="BS379" s="31"/>
    </row>
    <row r="380" spans="2:71" ht="60" customHeight="1">
      <c r="B380" s="20"/>
      <c r="F380" s="24"/>
      <c r="G380" s="24"/>
      <c r="I380" s="24"/>
      <c r="O380" s="24"/>
      <c r="AH380" s="24"/>
      <c r="BA380" s="24"/>
      <c r="BM380" s="24"/>
      <c r="BN380" s="30"/>
      <c r="BP380" s="30"/>
      <c r="BQ380" s="30"/>
      <c r="BR380" s="30"/>
      <c r="BS380" s="31"/>
    </row>
    <row r="381" spans="2:71" ht="60" customHeight="1">
      <c r="B381" s="20"/>
      <c r="F381" s="24"/>
      <c r="G381" s="24"/>
      <c r="I381" s="24"/>
      <c r="O381" s="24"/>
      <c r="AH381" s="24"/>
      <c r="BA381" s="24"/>
      <c r="BM381" s="24"/>
      <c r="BN381" s="30"/>
      <c r="BP381" s="30"/>
      <c r="BQ381" s="30"/>
      <c r="BR381" s="30"/>
      <c r="BS381" s="31"/>
    </row>
    <row r="382" spans="2:71" ht="60" customHeight="1">
      <c r="B382" s="20"/>
      <c r="F382" s="24"/>
      <c r="G382" s="24"/>
      <c r="I382" s="24"/>
      <c r="O382" s="24"/>
      <c r="AH382" s="24"/>
      <c r="BA382" s="24"/>
      <c r="BM382" s="24"/>
      <c r="BN382" s="30"/>
      <c r="BP382" s="30"/>
      <c r="BQ382" s="30"/>
      <c r="BR382" s="30"/>
      <c r="BS382" s="31"/>
    </row>
    <row r="383" spans="2:71" ht="60" customHeight="1">
      <c r="B383" s="20"/>
      <c r="F383" s="24"/>
      <c r="G383" s="24"/>
      <c r="I383" s="24"/>
      <c r="O383" s="24"/>
      <c r="AH383" s="24"/>
      <c r="BA383" s="24"/>
      <c r="BM383" s="24"/>
      <c r="BN383" s="30"/>
      <c r="BP383" s="30"/>
      <c r="BQ383" s="30"/>
      <c r="BR383" s="30"/>
      <c r="BS383" s="31"/>
    </row>
    <row r="384" spans="2:71" ht="60" customHeight="1">
      <c r="B384" s="20"/>
      <c r="F384" s="24"/>
      <c r="G384" s="24"/>
      <c r="I384" s="24"/>
      <c r="O384" s="24"/>
      <c r="AH384" s="24"/>
      <c r="BA384" s="24"/>
      <c r="BM384" s="24"/>
      <c r="BN384" s="30"/>
      <c r="BP384" s="30"/>
      <c r="BQ384" s="30"/>
      <c r="BR384" s="30"/>
      <c r="BS384" s="31"/>
    </row>
    <row r="385" spans="2:71" ht="60" customHeight="1">
      <c r="B385" s="20"/>
      <c r="F385" s="24"/>
      <c r="G385" s="24"/>
      <c r="I385" s="24"/>
      <c r="O385" s="24"/>
      <c r="AH385" s="24"/>
      <c r="BA385" s="24"/>
      <c r="BM385" s="24"/>
      <c r="BN385" s="30"/>
      <c r="BP385" s="30"/>
      <c r="BQ385" s="30"/>
      <c r="BR385" s="30"/>
      <c r="BS385" s="31"/>
    </row>
    <row r="386" spans="2:71" ht="60" customHeight="1">
      <c r="B386" s="20"/>
      <c r="F386" s="24"/>
      <c r="G386" s="24"/>
      <c r="I386" s="24"/>
      <c r="O386" s="24"/>
      <c r="AH386" s="24"/>
      <c r="BA386" s="24"/>
      <c r="BM386" s="24"/>
      <c r="BN386" s="30"/>
      <c r="BP386" s="30"/>
      <c r="BQ386" s="30"/>
      <c r="BR386" s="30"/>
      <c r="BS386" s="31"/>
    </row>
    <row r="387" spans="2:71" ht="60" customHeight="1">
      <c r="B387" s="20"/>
      <c r="F387" s="24"/>
      <c r="G387" s="24"/>
      <c r="I387" s="24"/>
      <c r="O387" s="24"/>
      <c r="AH387" s="24"/>
      <c r="BA387" s="24"/>
      <c r="BM387" s="24"/>
      <c r="BN387" s="30"/>
      <c r="BP387" s="30"/>
      <c r="BQ387" s="30"/>
      <c r="BR387" s="30"/>
      <c r="BS387" s="31"/>
    </row>
    <row r="388" spans="2:71" ht="60" customHeight="1">
      <c r="B388" s="20"/>
      <c r="F388" s="24"/>
      <c r="G388" s="24"/>
      <c r="I388" s="24"/>
      <c r="O388" s="24"/>
      <c r="AH388" s="24"/>
      <c r="BA388" s="24"/>
      <c r="BM388" s="24"/>
      <c r="BN388" s="30"/>
      <c r="BP388" s="30"/>
      <c r="BQ388" s="30"/>
      <c r="BR388" s="30"/>
      <c r="BS388" s="31"/>
    </row>
    <row r="389" spans="2:71" ht="60" customHeight="1">
      <c r="B389" s="20"/>
      <c r="F389" s="24"/>
      <c r="G389" s="24"/>
      <c r="I389" s="24"/>
      <c r="O389" s="24"/>
      <c r="AH389" s="24"/>
      <c r="BA389" s="24"/>
      <c r="BM389" s="24"/>
      <c r="BN389" s="30"/>
      <c r="BP389" s="30"/>
      <c r="BQ389" s="30"/>
      <c r="BR389" s="30"/>
      <c r="BS389" s="31"/>
    </row>
    <row r="390" spans="2:71" ht="60" customHeight="1">
      <c r="B390" s="20"/>
      <c r="F390" s="24"/>
      <c r="G390" s="24"/>
      <c r="I390" s="24"/>
      <c r="O390" s="24"/>
      <c r="AH390" s="24"/>
      <c r="BA390" s="24"/>
      <c r="BM390" s="24"/>
      <c r="BN390" s="30"/>
      <c r="BP390" s="30"/>
      <c r="BQ390" s="30"/>
      <c r="BR390" s="30"/>
      <c r="BS390" s="31"/>
    </row>
    <row r="391" spans="2:71" ht="60" customHeight="1">
      <c r="B391" s="20"/>
      <c r="F391" s="24"/>
      <c r="G391" s="24"/>
      <c r="I391" s="24"/>
      <c r="O391" s="24"/>
      <c r="AH391" s="24"/>
      <c r="BA391" s="24"/>
      <c r="BM391" s="24"/>
      <c r="BN391" s="30"/>
      <c r="BP391" s="30"/>
      <c r="BQ391" s="30"/>
      <c r="BR391" s="30"/>
      <c r="BS391" s="31"/>
    </row>
    <row r="392" spans="2:71" ht="60" customHeight="1">
      <c r="B392" s="20"/>
      <c r="F392" s="24"/>
      <c r="G392" s="24"/>
      <c r="I392" s="24"/>
      <c r="O392" s="24"/>
      <c r="AH392" s="24"/>
      <c r="BA392" s="24"/>
      <c r="BM392" s="24"/>
      <c r="BN392" s="30"/>
      <c r="BP392" s="30"/>
      <c r="BQ392" s="30"/>
      <c r="BR392" s="30"/>
      <c r="BS392" s="31"/>
    </row>
    <row r="393" spans="2:71" ht="60" customHeight="1">
      <c r="B393" s="20"/>
      <c r="F393" s="24"/>
      <c r="G393" s="24"/>
      <c r="I393" s="24"/>
      <c r="O393" s="24"/>
      <c r="AH393" s="24"/>
      <c r="BA393" s="24"/>
      <c r="BM393" s="24"/>
      <c r="BN393" s="30"/>
      <c r="BP393" s="30"/>
      <c r="BQ393" s="30"/>
      <c r="BR393" s="30"/>
      <c r="BS393" s="31"/>
    </row>
    <row r="394" spans="2:71" ht="60" customHeight="1">
      <c r="B394" s="20"/>
      <c r="F394" s="24"/>
      <c r="G394" s="24"/>
      <c r="I394" s="24"/>
      <c r="O394" s="24"/>
      <c r="AH394" s="24"/>
      <c r="BA394" s="24"/>
      <c r="BM394" s="24"/>
      <c r="BN394" s="30"/>
      <c r="BP394" s="30"/>
      <c r="BQ394" s="30"/>
      <c r="BR394" s="30"/>
      <c r="BS394" s="31"/>
    </row>
    <row r="395" spans="2:71" ht="60" customHeight="1">
      <c r="B395" s="20"/>
      <c r="F395" s="24"/>
      <c r="G395" s="24"/>
      <c r="I395" s="24"/>
      <c r="O395" s="24"/>
      <c r="AH395" s="24"/>
      <c r="BA395" s="24"/>
      <c r="BM395" s="24"/>
      <c r="BN395" s="30"/>
      <c r="BP395" s="30"/>
      <c r="BQ395" s="30"/>
      <c r="BR395" s="30"/>
      <c r="BS395" s="31"/>
    </row>
    <row r="396" spans="2:71" ht="60" customHeight="1">
      <c r="B396" s="20"/>
      <c r="F396" s="24"/>
      <c r="G396" s="24"/>
      <c r="I396" s="24"/>
      <c r="O396" s="24"/>
      <c r="AH396" s="24"/>
      <c r="BA396" s="24"/>
      <c r="BM396" s="24"/>
      <c r="BN396" s="30"/>
      <c r="BP396" s="30"/>
      <c r="BQ396" s="30"/>
      <c r="BR396" s="30"/>
      <c r="BS396" s="31"/>
    </row>
    <row r="397" spans="2:71" ht="60" customHeight="1">
      <c r="B397" s="20"/>
      <c r="F397" s="24"/>
      <c r="G397" s="24"/>
      <c r="I397" s="24"/>
      <c r="O397" s="24"/>
      <c r="AH397" s="24"/>
      <c r="BA397" s="24"/>
      <c r="BM397" s="24"/>
      <c r="BN397" s="30"/>
      <c r="BP397" s="30"/>
      <c r="BQ397" s="30"/>
      <c r="BR397" s="30"/>
      <c r="BS397" s="31"/>
    </row>
    <row r="398" spans="2:71" ht="60" customHeight="1">
      <c r="B398" s="20"/>
      <c r="F398" s="24"/>
      <c r="G398" s="24"/>
      <c r="I398" s="24"/>
      <c r="O398" s="24"/>
      <c r="AH398" s="24"/>
      <c r="BA398" s="24"/>
      <c r="BM398" s="24"/>
      <c r="BN398" s="30"/>
      <c r="BP398" s="30"/>
      <c r="BQ398" s="30"/>
      <c r="BR398" s="30"/>
      <c r="BS398" s="31"/>
    </row>
    <row r="399" spans="2:71" ht="60" customHeight="1">
      <c r="B399" s="20"/>
      <c r="F399" s="24"/>
      <c r="G399" s="24"/>
      <c r="I399" s="24"/>
      <c r="O399" s="24"/>
      <c r="AH399" s="24"/>
      <c r="BA399" s="24"/>
      <c r="BM399" s="24"/>
      <c r="BN399" s="30"/>
      <c r="BP399" s="30"/>
      <c r="BQ399" s="30"/>
      <c r="BR399" s="30"/>
      <c r="BS399" s="31"/>
    </row>
    <row r="400" spans="2:71" ht="60" customHeight="1">
      <c r="B400" s="20"/>
      <c r="F400" s="24"/>
      <c r="G400" s="24"/>
      <c r="I400" s="24"/>
      <c r="O400" s="24"/>
      <c r="AH400" s="24"/>
      <c r="BA400" s="24"/>
      <c r="BM400" s="24"/>
      <c r="BN400" s="30"/>
      <c r="BP400" s="30"/>
      <c r="BQ400" s="30"/>
      <c r="BR400" s="30"/>
      <c r="BS400" s="31"/>
    </row>
    <row r="401" spans="2:71" ht="60" customHeight="1">
      <c r="B401" s="20"/>
      <c r="F401" s="24"/>
      <c r="G401" s="24"/>
      <c r="I401" s="24"/>
      <c r="O401" s="24"/>
      <c r="AH401" s="24"/>
      <c r="BA401" s="24"/>
      <c r="BM401" s="24"/>
      <c r="BN401" s="30"/>
      <c r="BP401" s="30"/>
      <c r="BQ401" s="30"/>
      <c r="BR401" s="30"/>
      <c r="BS401" s="31"/>
    </row>
    <row r="402" spans="2:71" ht="60" customHeight="1">
      <c r="B402" s="20"/>
      <c r="F402" s="24"/>
      <c r="G402" s="24"/>
      <c r="I402" s="24"/>
      <c r="O402" s="24"/>
      <c r="AH402" s="24"/>
      <c r="BA402" s="24"/>
      <c r="BM402" s="24"/>
      <c r="BN402" s="30"/>
      <c r="BP402" s="30"/>
      <c r="BQ402" s="30"/>
      <c r="BR402" s="30"/>
      <c r="BS402" s="31"/>
    </row>
    <row r="403" spans="2:71" ht="60" customHeight="1">
      <c r="B403" s="20"/>
      <c r="F403" s="24"/>
      <c r="G403" s="24"/>
      <c r="I403" s="24"/>
      <c r="O403" s="24"/>
      <c r="AH403" s="24"/>
      <c r="BA403" s="24"/>
      <c r="BM403" s="24"/>
      <c r="BN403" s="30"/>
      <c r="BP403" s="30"/>
      <c r="BQ403" s="30"/>
      <c r="BR403" s="30"/>
      <c r="BS403" s="31"/>
    </row>
    <row r="404" spans="2:71" ht="60" customHeight="1">
      <c r="B404" s="20"/>
      <c r="F404" s="24"/>
      <c r="G404" s="24"/>
      <c r="I404" s="24"/>
      <c r="O404" s="24"/>
      <c r="AH404" s="24"/>
      <c r="BA404" s="24"/>
      <c r="BM404" s="24"/>
      <c r="BN404" s="30"/>
      <c r="BP404" s="30"/>
      <c r="BQ404" s="30"/>
      <c r="BR404" s="30"/>
      <c r="BS404" s="31"/>
    </row>
    <row r="405" spans="2:71" ht="60" customHeight="1">
      <c r="B405" s="20"/>
      <c r="F405" s="24"/>
      <c r="G405" s="24"/>
      <c r="I405" s="24"/>
      <c r="O405" s="24"/>
      <c r="AH405" s="24"/>
      <c r="BA405" s="24"/>
      <c r="BM405" s="24"/>
      <c r="BN405" s="30"/>
      <c r="BP405" s="30"/>
      <c r="BQ405" s="30"/>
      <c r="BR405" s="30"/>
      <c r="BS405" s="31"/>
    </row>
    <row r="406" spans="2:71" ht="60" customHeight="1">
      <c r="B406" s="20"/>
      <c r="F406" s="24"/>
      <c r="G406" s="24"/>
      <c r="I406" s="24"/>
      <c r="O406" s="24"/>
      <c r="AH406" s="24"/>
      <c r="BA406" s="24"/>
      <c r="BM406" s="24"/>
      <c r="BN406" s="30"/>
      <c r="BP406" s="30"/>
      <c r="BQ406" s="30"/>
      <c r="BR406" s="30"/>
      <c r="BS406" s="31"/>
    </row>
    <row r="407" spans="2:71" ht="60" customHeight="1">
      <c r="B407" s="20"/>
      <c r="F407" s="24"/>
      <c r="G407" s="24"/>
      <c r="I407" s="24"/>
      <c r="O407" s="24"/>
      <c r="AH407" s="24"/>
      <c r="BA407" s="24"/>
      <c r="BM407" s="24"/>
      <c r="BN407" s="30"/>
      <c r="BP407" s="30"/>
      <c r="BQ407" s="30"/>
      <c r="BR407" s="30"/>
      <c r="BS407" s="31"/>
    </row>
    <row r="408" spans="2:71" ht="60" customHeight="1">
      <c r="B408" s="20"/>
      <c r="F408" s="24"/>
      <c r="G408" s="24"/>
      <c r="I408" s="24"/>
      <c r="O408" s="24"/>
      <c r="AH408" s="24"/>
      <c r="BA408" s="24"/>
      <c r="BM408" s="24"/>
      <c r="BN408" s="30"/>
      <c r="BP408" s="30"/>
      <c r="BQ408" s="30"/>
      <c r="BR408" s="30"/>
      <c r="BS408" s="31"/>
    </row>
    <row r="409" spans="2:71" ht="60" customHeight="1">
      <c r="B409" s="20"/>
      <c r="F409" s="24"/>
      <c r="G409" s="24"/>
      <c r="I409" s="24"/>
      <c r="O409" s="24"/>
      <c r="AH409" s="24"/>
      <c r="BA409" s="24"/>
      <c r="BM409" s="24"/>
      <c r="BN409" s="30"/>
      <c r="BP409" s="30"/>
      <c r="BQ409" s="30"/>
      <c r="BR409" s="30"/>
      <c r="BS409" s="31"/>
    </row>
    <row r="410" spans="2:71" ht="60" customHeight="1">
      <c r="B410" s="20"/>
      <c r="F410" s="24"/>
      <c r="G410" s="24"/>
      <c r="I410" s="24"/>
      <c r="O410" s="24"/>
      <c r="AH410" s="24"/>
      <c r="BA410" s="24"/>
      <c r="BM410" s="24"/>
      <c r="BN410" s="30"/>
      <c r="BP410" s="30"/>
      <c r="BQ410" s="30"/>
      <c r="BR410" s="30"/>
      <c r="BS410" s="31"/>
    </row>
    <row r="411" spans="2:71" ht="60" customHeight="1">
      <c r="B411" s="20"/>
      <c r="F411" s="24"/>
      <c r="G411" s="24"/>
      <c r="I411" s="24"/>
      <c r="O411" s="24"/>
      <c r="AH411" s="24"/>
      <c r="BA411" s="24"/>
      <c r="BM411" s="24"/>
      <c r="BN411" s="30"/>
      <c r="BP411" s="30"/>
      <c r="BQ411" s="30"/>
      <c r="BR411" s="30"/>
      <c r="BS411" s="31"/>
    </row>
    <row r="412" spans="2:71" ht="60" customHeight="1">
      <c r="B412" s="20"/>
      <c r="F412" s="24"/>
      <c r="G412" s="24"/>
      <c r="I412" s="24"/>
      <c r="O412" s="24"/>
      <c r="AH412" s="24"/>
      <c r="BA412" s="24"/>
      <c r="BM412" s="24"/>
      <c r="BN412" s="30"/>
      <c r="BP412" s="30"/>
      <c r="BQ412" s="30"/>
      <c r="BR412" s="30"/>
      <c r="BS412" s="31"/>
    </row>
    <row r="413" spans="2:71" ht="60" customHeight="1">
      <c r="B413" s="20"/>
      <c r="F413" s="24"/>
      <c r="G413" s="24"/>
      <c r="I413" s="24"/>
      <c r="O413" s="24"/>
      <c r="AH413" s="24"/>
      <c r="BA413" s="24"/>
      <c r="BM413" s="24"/>
      <c r="BN413" s="30"/>
      <c r="BP413" s="30"/>
      <c r="BQ413" s="30"/>
      <c r="BR413" s="30"/>
      <c r="BS413" s="31"/>
    </row>
    <row r="414" spans="2:71" ht="60" customHeight="1">
      <c r="B414" s="20"/>
      <c r="F414" s="24"/>
      <c r="G414" s="24"/>
      <c r="I414" s="24"/>
      <c r="O414" s="24"/>
      <c r="AH414" s="24"/>
      <c r="BA414" s="24"/>
      <c r="BM414" s="24"/>
      <c r="BN414" s="30"/>
      <c r="BP414" s="30"/>
      <c r="BQ414" s="30"/>
      <c r="BR414" s="30"/>
      <c r="BS414" s="31"/>
    </row>
    <row r="415" spans="2:71" ht="60" customHeight="1">
      <c r="B415" s="20"/>
      <c r="F415" s="24"/>
      <c r="G415" s="24"/>
      <c r="I415" s="24"/>
      <c r="O415" s="24"/>
      <c r="AH415" s="24"/>
      <c r="BA415" s="24"/>
      <c r="BM415" s="24"/>
      <c r="BN415" s="30"/>
      <c r="BP415" s="30"/>
      <c r="BQ415" s="30"/>
      <c r="BR415" s="30"/>
      <c r="BS415" s="31"/>
    </row>
    <row r="416" spans="2:71" ht="60" customHeight="1">
      <c r="B416" s="20"/>
      <c r="F416" s="24"/>
      <c r="G416" s="24"/>
      <c r="I416" s="24"/>
      <c r="O416" s="24"/>
      <c r="AH416" s="24"/>
      <c r="BA416" s="24"/>
      <c r="BM416" s="24"/>
      <c r="BN416" s="30"/>
      <c r="BP416" s="30"/>
      <c r="BQ416" s="30"/>
      <c r="BR416" s="30"/>
      <c r="BS416" s="31"/>
    </row>
    <row r="417" spans="2:71" ht="60" customHeight="1">
      <c r="B417" s="20"/>
      <c r="F417" s="24"/>
      <c r="G417" s="24"/>
      <c r="I417" s="24"/>
      <c r="O417" s="24"/>
      <c r="AH417" s="24"/>
      <c r="BA417" s="24"/>
      <c r="BM417" s="24"/>
      <c r="BN417" s="30"/>
      <c r="BP417" s="30"/>
      <c r="BQ417" s="30"/>
      <c r="BR417" s="30"/>
      <c r="BS417" s="31"/>
    </row>
    <row r="418" spans="2:71" ht="60" customHeight="1">
      <c r="B418" s="20"/>
      <c r="F418" s="24"/>
      <c r="G418" s="24"/>
      <c r="I418" s="24"/>
      <c r="O418" s="24"/>
      <c r="AH418" s="24"/>
      <c r="BA418" s="24"/>
      <c r="BM418" s="24"/>
      <c r="BN418" s="30"/>
      <c r="BP418" s="30"/>
      <c r="BQ418" s="30"/>
      <c r="BR418" s="30"/>
      <c r="BS418" s="31"/>
    </row>
    <row r="419" spans="2:71" ht="60" customHeight="1">
      <c r="B419" s="20"/>
      <c r="F419" s="24"/>
      <c r="G419" s="24"/>
      <c r="I419" s="24"/>
      <c r="O419" s="24"/>
      <c r="AH419" s="24"/>
      <c r="BA419" s="24"/>
      <c r="BM419" s="24"/>
      <c r="BN419" s="30"/>
      <c r="BP419" s="30"/>
      <c r="BQ419" s="30"/>
      <c r="BR419" s="30"/>
      <c r="BS419" s="31"/>
    </row>
    <row r="420" spans="2:71" ht="60" customHeight="1">
      <c r="B420" s="20"/>
      <c r="F420" s="24"/>
      <c r="G420" s="24"/>
      <c r="I420" s="24"/>
      <c r="O420" s="24"/>
      <c r="AH420" s="24"/>
      <c r="BA420" s="24"/>
      <c r="BM420" s="24"/>
      <c r="BN420" s="30"/>
      <c r="BP420" s="30"/>
      <c r="BQ420" s="30"/>
      <c r="BR420" s="30"/>
      <c r="BS420" s="31"/>
    </row>
    <row r="421" spans="2:71" ht="60" customHeight="1">
      <c r="B421" s="20"/>
      <c r="F421" s="24"/>
      <c r="G421" s="24"/>
      <c r="I421" s="24"/>
      <c r="O421" s="24"/>
      <c r="AH421" s="24"/>
      <c r="BA421" s="24"/>
      <c r="BM421" s="24"/>
      <c r="BN421" s="30"/>
      <c r="BP421" s="30"/>
      <c r="BQ421" s="30"/>
      <c r="BR421" s="30"/>
      <c r="BS421" s="31"/>
    </row>
    <row r="422" spans="2:71" ht="60" customHeight="1">
      <c r="B422" s="20"/>
      <c r="F422" s="24"/>
      <c r="G422" s="24"/>
      <c r="I422" s="24"/>
      <c r="O422" s="24"/>
      <c r="AH422" s="24"/>
      <c r="BA422" s="24"/>
      <c r="BM422" s="24"/>
      <c r="BN422" s="30"/>
      <c r="BP422" s="30"/>
      <c r="BQ422" s="30"/>
      <c r="BR422" s="30"/>
      <c r="BS422" s="31"/>
    </row>
    <row r="423" spans="2:71" ht="60" customHeight="1">
      <c r="B423" s="20"/>
      <c r="F423" s="24"/>
      <c r="G423" s="24"/>
      <c r="I423" s="24"/>
      <c r="O423" s="24"/>
      <c r="AH423" s="24"/>
      <c r="BA423" s="24"/>
      <c r="BM423" s="24"/>
      <c r="BN423" s="30"/>
      <c r="BP423" s="30"/>
      <c r="BQ423" s="30"/>
      <c r="BR423" s="30"/>
      <c r="BS423" s="31"/>
    </row>
    <row r="424" spans="2:71" ht="60" customHeight="1">
      <c r="B424" s="20"/>
      <c r="F424" s="24"/>
      <c r="G424" s="24"/>
      <c r="I424" s="24"/>
      <c r="O424" s="24"/>
      <c r="AH424" s="24"/>
      <c r="BA424" s="24"/>
      <c r="BM424" s="24"/>
      <c r="BN424" s="30"/>
      <c r="BP424" s="30"/>
      <c r="BQ424" s="30"/>
      <c r="BR424" s="30"/>
      <c r="BS424" s="31"/>
    </row>
    <row r="425" spans="2:71" ht="60" customHeight="1">
      <c r="B425" s="20"/>
      <c r="F425" s="24"/>
      <c r="G425" s="24"/>
      <c r="I425" s="24"/>
      <c r="O425" s="24"/>
      <c r="AH425" s="24"/>
      <c r="BA425" s="24"/>
      <c r="BM425" s="24"/>
      <c r="BN425" s="30"/>
      <c r="BP425" s="30"/>
      <c r="BQ425" s="30"/>
      <c r="BR425" s="30"/>
      <c r="BS425" s="31"/>
    </row>
    <row r="426" spans="2:71" ht="60" customHeight="1">
      <c r="B426" s="20"/>
      <c r="F426" s="24"/>
      <c r="G426" s="24"/>
      <c r="I426" s="24"/>
      <c r="O426" s="24"/>
      <c r="AH426" s="24"/>
      <c r="BA426" s="24"/>
      <c r="BM426" s="24"/>
      <c r="BN426" s="30"/>
      <c r="BP426" s="30"/>
      <c r="BQ426" s="30"/>
      <c r="BR426" s="30"/>
      <c r="BS426" s="31"/>
    </row>
    <row r="427" spans="2:71" ht="60" customHeight="1">
      <c r="B427" s="20"/>
      <c r="F427" s="24"/>
      <c r="G427" s="24"/>
      <c r="I427" s="24"/>
      <c r="O427" s="24"/>
      <c r="AH427" s="24"/>
      <c r="BA427" s="24"/>
      <c r="BM427" s="24"/>
      <c r="BN427" s="30"/>
      <c r="BP427" s="30"/>
      <c r="BQ427" s="30"/>
      <c r="BR427" s="30"/>
      <c r="BS427" s="31"/>
    </row>
    <row r="428" spans="2:71" ht="60" customHeight="1">
      <c r="B428" s="20"/>
      <c r="F428" s="24"/>
      <c r="G428" s="24"/>
      <c r="I428" s="24"/>
      <c r="O428" s="24"/>
      <c r="AH428" s="24"/>
      <c r="BA428" s="24"/>
      <c r="BM428" s="24"/>
      <c r="BN428" s="30"/>
      <c r="BP428" s="30"/>
      <c r="BQ428" s="30"/>
      <c r="BR428" s="30"/>
      <c r="BS428" s="31"/>
    </row>
    <row r="429" spans="2:71" ht="60" customHeight="1">
      <c r="B429" s="20"/>
      <c r="F429" s="24"/>
      <c r="G429" s="24"/>
      <c r="I429" s="24"/>
      <c r="O429" s="24"/>
      <c r="AH429" s="24"/>
      <c r="BA429" s="24"/>
      <c r="BM429" s="24"/>
      <c r="BN429" s="30"/>
      <c r="BP429" s="30"/>
      <c r="BQ429" s="30"/>
      <c r="BR429" s="30"/>
      <c r="BS429" s="31"/>
    </row>
    <row r="430" spans="2:71" ht="60" customHeight="1">
      <c r="B430" s="20"/>
      <c r="F430" s="24"/>
      <c r="G430" s="24"/>
      <c r="I430" s="24"/>
      <c r="O430" s="24"/>
      <c r="AH430" s="24"/>
      <c r="BA430" s="24"/>
      <c r="BM430" s="24"/>
      <c r="BN430" s="30"/>
      <c r="BP430" s="30"/>
      <c r="BQ430" s="30"/>
      <c r="BR430" s="30"/>
      <c r="BS430" s="31"/>
    </row>
    <row r="431" spans="2:71" ht="60" customHeight="1">
      <c r="B431" s="20"/>
      <c r="F431" s="24"/>
      <c r="G431" s="24"/>
      <c r="I431" s="24"/>
      <c r="O431" s="24"/>
      <c r="AH431" s="24"/>
      <c r="BA431" s="24"/>
      <c r="BM431" s="24"/>
      <c r="BN431" s="30"/>
      <c r="BP431" s="30"/>
      <c r="BQ431" s="30"/>
      <c r="BR431" s="30"/>
      <c r="BS431" s="31"/>
    </row>
    <row r="432" spans="2:71" ht="60" customHeight="1">
      <c r="B432" s="20"/>
      <c r="F432" s="24"/>
      <c r="G432" s="24"/>
      <c r="I432" s="24"/>
      <c r="O432" s="24"/>
      <c r="AH432" s="24"/>
      <c r="BA432" s="24"/>
      <c r="BM432" s="24"/>
      <c r="BN432" s="30"/>
      <c r="BP432" s="30"/>
      <c r="BQ432" s="30"/>
      <c r="BR432" s="30"/>
      <c r="BS432" s="31"/>
    </row>
    <row r="433" spans="2:71" ht="60" customHeight="1">
      <c r="B433" s="20"/>
      <c r="F433" s="24"/>
      <c r="G433" s="24"/>
      <c r="I433" s="24"/>
      <c r="O433" s="24"/>
      <c r="AH433" s="24"/>
      <c r="BA433" s="24"/>
      <c r="BM433" s="24"/>
      <c r="BN433" s="30"/>
      <c r="BP433" s="30"/>
      <c r="BQ433" s="30"/>
      <c r="BR433" s="30"/>
      <c r="BS433" s="31"/>
    </row>
    <row r="434" spans="2:71" ht="60" customHeight="1">
      <c r="B434" s="20"/>
      <c r="F434" s="24"/>
      <c r="G434" s="24"/>
      <c r="I434" s="24"/>
      <c r="O434" s="24"/>
      <c r="AH434" s="24"/>
      <c r="BA434" s="24"/>
      <c r="BM434" s="24"/>
      <c r="BN434" s="30"/>
      <c r="BP434" s="30"/>
      <c r="BQ434" s="30"/>
      <c r="BR434" s="30"/>
      <c r="BS434" s="31"/>
    </row>
    <row r="435" spans="2:71" ht="60" customHeight="1">
      <c r="B435" s="20"/>
      <c r="F435" s="24"/>
      <c r="G435" s="24"/>
      <c r="I435" s="24"/>
      <c r="O435" s="24"/>
      <c r="AH435" s="24"/>
      <c r="BA435" s="24"/>
      <c r="BM435" s="24"/>
      <c r="BN435" s="30"/>
      <c r="BP435" s="30"/>
      <c r="BQ435" s="30"/>
      <c r="BR435" s="30"/>
      <c r="BS435" s="31"/>
    </row>
    <row r="436" spans="2:71" ht="60" customHeight="1">
      <c r="B436" s="20"/>
      <c r="F436" s="24"/>
      <c r="G436" s="24"/>
      <c r="I436" s="24"/>
      <c r="O436" s="24"/>
      <c r="AH436" s="24"/>
      <c r="BA436" s="24"/>
      <c r="BM436" s="24"/>
      <c r="BN436" s="30"/>
      <c r="BP436" s="30"/>
      <c r="BQ436" s="30"/>
      <c r="BR436" s="30"/>
      <c r="BS436" s="31"/>
    </row>
    <row r="437" spans="2:71" ht="60" customHeight="1">
      <c r="B437" s="20"/>
      <c r="F437" s="24"/>
      <c r="G437" s="24"/>
      <c r="I437" s="24"/>
      <c r="O437" s="24"/>
      <c r="AH437" s="24"/>
      <c r="BA437" s="24"/>
      <c r="BM437" s="24"/>
      <c r="BN437" s="30"/>
      <c r="BP437" s="30"/>
      <c r="BQ437" s="30"/>
      <c r="BR437" s="30"/>
      <c r="BS437" s="31"/>
    </row>
    <row r="438" spans="2:71" ht="60" customHeight="1">
      <c r="B438" s="20"/>
      <c r="F438" s="24"/>
      <c r="G438" s="24"/>
      <c r="I438" s="24"/>
      <c r="O438" s="24"/>
      <c r="AH438" s="24"/>
      <c r="BA438" s="24"/>
      <c r="BM438" s="24"/>
      <c r="BN438" s="30"/>
      <c r="BP438" s="30"/>
      <c r="BQ438" s="30"/>
      <c r="BR438" s="30"/>
      <c r="BS438" s="31"/>
    </row>
    <row r="439" spans="2:71" ht="60" customHeight="1">
      <c r="B439" s="20"/>
      <c r="F439" s="24"/>
      <c r="G439" s="24"/>
      <c r="I439" s="24"/>
      <c r="O439" s="24"/>
      <c r="AH439" s="24"/>
      <c r="BA439" s="24"/>
      <c r="BM439" s="24"/>
      <c r="BN439" s="30"/>
      <c r="BP439" s="30"/>
      <c r="BQ439" s="30"/>
      <c r="BR439" s="30"/>
      <c r="BS439" s="31"/>
    </row>
    <row r="440" spans="2:71" ht="60" customHeight="1">
      <c r="B440" s="20"/>
      <c r="F440" s="24"/>
      <c r="G440" s="24"/>
      <c r="I440" s="24"/>
      <c r="O440" s="24"/>
      <c r="AH440" s="24"/>
      <c r="BA440" s="24"/>
      <c r="BM440" s="24"/>
      <c r="BN440" s="30"/>
      <c r="BP440" s="30"/>
      <c r="BQ440" s="30"/>
      <c r="BR440" s="30"/>
      <c r="BS440" s="31"/>
    </row>
    <row r="441" spans="2:71" ht="60" customHeight="1">
      <c r="B441" s="20"/>
      <c r="F441" s="24"/>
      <c r="G441" s="24"/>
      <c r="I441" s="24"/>
      <c r="O441" s="24"/>
      <c r="AH441" s="24"/>
      <c r="BA441" s="24"/>
      <c r="BM441" s="24"/>
      <c r="BN441" s="30"/>
      <c r="BP441" s="30"/>
      <c r="BQ441" s="30"/>
      <c r="BR441" s="30"/>
      <c r="BS441" s="31"/>
    </row>
    <row r="442" spans="2:71" ht="60" customHeight="1">
      <c r="B442" s="20"/>
      <c r="F442" s="24"/>
      <c r="G442" s="24"/>
      <c r="I442" s="24"/>
      <c r="O442" s="24"/>
      <c r="AH442" s="24"/>
      <c r="BA442" s="24"/>
      <c r="BM442" s="24"/>
      <c r="BN442" s="30"/>
      <c r="BP442" s="30"/>
      <c r="BQ442" s="30"/>
      <c r="BR442" s="30"/>
      <c r="BS442" s="31"/>
    </row>
    <row r="443" spans="2:71" ht="60" customHeight="1">
      <c r="B443" s="20"/>
      <c r="F443" s="24"/>
      <c r="G443" s="24"/>
      <c r="I443" s="24"/>
      <c r="O443" s="24"/>
      <c r="AH443" s="24"/>
      <c r="BA443" s="24"/>
      <c r="BM443" s="24"/>
      <c r="BN443" s="30"/>
      <c r="BP443" s="30"/>
      <c r="BQ443" s="30"/>
      <c r="BR443" s="30"/>
      <c r="BS443" s="31"/>
    </row>
    <row r="444" spans="2:71" ht="60" customHeight="1">
      <c r="B444" s="20"/>
      <c r="F444" s="24"/>
      <c r="G444" s="24"/>
      <c r="I444" s="24"/>
      <c r="O444" s="24"/>
      <c r="AH444" s="24"/>
      <c r="BA444" s="24"/>
      <c r="BM444" s="24"/>
      <c r="BN444" s="30"/>
      <c r="BP444" s="30"/>
      <c r="BQ444" s="30"/>
      <c r="BR444" s="30"/>
      <c r="BS444" s="31"/>
    </row>
    <row r="445" spans="2:71" ht="60" customHeight="1">
      <c r="B445" s="20"/>
      <c r="F445" s="24"/>
      <c r="G445" s="24"/>
      <c r="I445" s="24"/>
      <c r="O445" s="24"/>
      <c r="AH445" s="24"/>
      <c r="BA445" s="24"/>
      <c r="BM445" s="24"/>
      <c r="BN445" s="30"/>
      <c r="BP445" s="30"/>
      <c r="BQ445" s="30"/>
      <c r="BR445" s="30"/>
      <c r="BS445" s="31"/>
    </row>
    <row r="446" spans="2:71" ht="60" customHeight="1">
      <c r="B446" s="20"/>
      <c r="F446" s="24"/>
      <c r="G446" s="24"/>
      <c r="I446" s="24"/>
      <c r="O446" s="24"/>
      <c r="AH446" s="24"/>
      <c r="BA446" s="24"/>
      <c r="BM446" s="24"/>
      <c r="BN446" s="30"/>
      <c r="BP446" s="30"/>
      <c r="BQ446" s="30"/>
      <c r="BR446" s="30"/>
      <c r="BS446" s="31"/>
    </row>
    <row r="447" spans="2:71" ht="60" customHeight="1">
      <c r="B447" s="20"/>
      <c r="F447" s="24"/>
      <c r="G447" s="24"/>
      <c r="I447" s="24"/>
      <c r="O447" s="24"/>
      <c r="AH447" s="24"/>
      <c r="BA447" s="24"/>
      <c r="BM447" s="24"/>
      <c r="BN447" s="30"/>
      <c r="BP447" s="30"/>
      <c r="BQ447" s="30"/>
      <c r="BR447" s="30"/>
      <c r="BS447" s="31"/>
    </row>
    <row r="448" spans="2:71" ht="60" customHeight="1">
      <c r="B448" s="20"/>
      <c r="F448" s="24"/>
      <c r="G448" s="24"/>
      <c r="I448" s="24"/>
      <c r="O448" s="24"/>
      <c r="AH448" s="24"/>
      <c r="BA448" s="24"/>
      <c r="BM448" s="24"/>
      <c r="BN448" s="30"/>
      <c r="BP448" s="30"/>
      <c r="BQ448" s="30"/>
      <c r="BR448" s="30"/>
      <c r="BS448" s="31"/>
    </row>
    <row r="449" spans="2:71" ht="60" customHeight="1">
      <c r="B449" s="20"/>
      <c r="F449" s="24"/>
      <c r="G449" s="24"/>
      <c r="I449" s="24"/>
      <c r="O449" s="24"/>
      <c r="AH449" s="24"/>
      <c r="BA449" s="24"/>
      <c r="BM449" s="24"/>
      <c r="BN449" s="30"/>
      <c r="BP449" s="30"/>
      <c r="BQ449" s="30"/>
      <c r="BR449" s="30"/>
      <c r="BS449" s="31"/>
    </row>
    <row r="450" spans="2:71" ht="60" customHeight="1">
      <c r="B450" s="20"/>
      <c r="F450" s="24"/>
      <c r="G450" s="24"/>
      <c r="I450" s="24"/>
      <c r="O450" s="24"/>
      <c r="AH450" s="24"/>
      <c r="BA450" s="24"/>
      <c r="BM450" s="24"/>
      <c r="BN450" s="30"/>
      <c r="BP450" s="30"/>
      <c r="BQ450" s="30"/>
      <c r="BR450" s="30"/>
      <c r="BS450" s="31"/>
    </row>
    <row r="451" spans="2:71" ht="60" customHeight="1">
      <c r="B451" s="20"/>
      <c r="F451" s="24"/>
      <c r="G451" s="24"/>
      <c r="I451" s="24"/>
      <c r="O451" s="24"/>
      <c r="AH451" s="24"/>
      <c r="BA451" s="24"/>
      <c r="BM451" s="24"/>
      <c r="BN451" s="30"/>
      <c r="BP451" s="30"/>
      <c r="BQ451" s="30"/>
      <c r="BR451" s="30"/>
      <c r="BS451" s="31"/>
    </row>
    <row r="452" spans="2:71" ht="60" customHeight="1">
      <c r="B452" s="20"/>
      <c r="F452" s="24"/>
      <c r="G452" s="24"/>
      <c r="I452" s="24"/>
      <c r="O452" s="24"/>
      <c r="AH452" s="24"/>
      <c r="BA452" s="24"/>
      <c r="BM452" s="24"/>
      <c r="BN452" s="30"/>
      <c r="BP452" s="30"/>
      <c r="BQ452" s="30"/>
      <c r="BR452" s="30"/>
      <c r="BS452" s="31"/>
    </row>
    <row r="453" spans="2:71" ht="60" customHeight="1">
      <c r="B453" s="20"/>
      <c r="F453" s="24"/>
      <c r="G453" s="24"/>
      <c r="I453" s="24"/>
      <c r="O453" s="24"/>
      <c r="AH453" s="24"/>
      <c r="BA453" s="24"/>
      <c r="BM453" s="24"/>
      <c r="BN453" s="30"/>
      <c r="BP453" s="30"/>
      <c r="BQ453" s="30"/>
      <c r="BR453" s="30"/>
      <c r="BS453" s="31"/>
    </row>
    <row r="454" spans="2:71" ht="60" customHeight="1">
      <c r="B454" s="20"/>
      <c r="F454" s="24"/>
      <c r="G454" s="24"/>
      <c r="I454" s="24"/>
      <c r="O454" s="24"/>
      <c r="AH454" s="24"/>
      <c r="BA454" s="24"/>
      <c r="BM454" s="24"/>
      <c r="BN454" s="30"/>
      <c r="BP454" s="30"/>
      <c r="BQ454" s="30"/>
      <c r="BR454" s="30"/>
      <c r="BS454" s="31"/>
    </row>
    <row r="455" spans="2:71" ht="60" customHeight="1">
      <c r="B455" s="20"/>
      <c r="F455" s="24"/>
      <c r="G455" s="24"/>
      <c r="I455" s="24"/>
      <c r="O455" s="24"/>
      <c r="AH455" s="24"/>
      <c r="BA455" s="24"/>
      <c r="BM455" s="24"/>
      <c r="BN455" s="30"/>
      <c r="BP455" s="30"/>
      <c r="BQ455" s="30"/>
      <c r="BR455" s="30"/>
      <c r="BS455" s="31"/>
    </row>
    <row r="456" spans="2:71" ht="60" customHeight="1">
      <c r="B456" s="20"/>
      <c r="F456" s="24"/>
      <c r="G456" s="24"/>
      <c r="I456" s="24"/>
      <c r="O456" s="24"/>
      <c r="AH456" s="24"/>
      <c r="BA456" s="24"/>
      <c r="BM456" s="24"/>
      <c r="BN456" s="30"/>
      <c r="BP456" s="30"/>
      <c r="BQ456" s="30"/>
      <c r="BR456" s="30"/>
      <c r="BS456" s="31"/>
    </row>
    <row r="457" spans="2:71" ht="60" customHeight="1">
      <c r="B457" s="20"/>
      <c r="F457" s="24"/>
      <c r="G457" s="24"/>
      <c r="I457" s="24"/>
      <c r="O457" s="24"/>
      <c r="AH457" s="24"/>
      <c r="BA457" s="24"/>
      <c r="BM457" s="24"/>
      <c r="BN457" s="30"/>
      <c r="BP457" s="30"/>
      <c r="BQ457" s="30"/>
      <c r="BR457" s="30"/>
      <c r="BS457" s="31"/>
    </row>
    <row r="458" spans="2:71" ht="60" customHeight="1">
      <c r="B458" s="20"/>
      <c r="F458" s="24"/>
      <c r="G458" s="24"/>
      <c r="I458" s="24"/>
      <c r="O458" s="24"/>
      <c r="AH458" s="24"/>
      <c r="BA458" s="24"/>
      <c r="BM458" s="24"/>
      <c r="BN458" s="30"/>
      <c r="BP458" s="30"/>
      <c r="BQ458" s="30"/>
      <c r="BR458" s="30"/>
      <c r="BS458" s="31"/>
    </row>
    <row r="459" spans="2:71" ht="60" customHeight="1">
      <c r="B459" s="20"/>
      <c r="F459" s="24"/>
      <c r="G459" s="24"/>
      <c r="I459" s="24"/>
      <c r="O459" s="24"/>
      <c r="AH459" s="24"/>
      <c r="BA459" s="24"/>
      <c r="BM459" s="24"/>
      <c r="BN459" s="30"/>
      <c r="BP459" s="30"/>
      <c r="BQ459" s="30"/>
      <c r="BR459" s="30"/>
      <c r="BS459" s="31"/>
    </row>
    <row r="460" spans="2:71" ht="60" customHeight="1">
      <c r="B460" s="20"/>
      <c r="F460" s="24"/>
      <c r="G460" s="24"/>
      <c r="I460" s="24"/>
      <c r="O460" s="24"/>
      <c r="AH460" s="24"/>
      <c r="BA460" s="24"/>
      <c r="BM460" s="24"/>
      <c r="BN460" s="30"/>
      <c r="BP460" s="30"/>
      <c r="BQ460" s="30"/>
      <c r="BR460" s="30"/>
      <c r="BS460" s="31"/>
    </row>
    <row r="461" spans="2:71" ht="60" customHeight="1">
      <c r="B461" s="20"/>
      <c r="F461" s="24"/>
      <c r="G461" s="24"/>
      <c r="I461" s="24"/>
      <c r="O461" s="24"/>
      <c r="AH461" s="24"/>
      <c r="BA461" s="24"/>
      <c r="BM461" s="24"/>
      <c r="BN461" s="30"/>
      <c r="BP461" s="30"/>
      <c r="BQ461" s="30"/>
      <c r="BR461" s="30"/>
      <c r="BS461" s="31"/>
    </row>
    <row r="462" spans="2:71" ht="60" customHeight="1">
      <c r="B462" s="20"/>
      <c r="F462" s="24"/>
      <c r="G462" s="24"/>
      <c r="I462" s="24"/>
      <c r="O462" s="24"/>
      <c r="AH462" s="24"/>
      <c r="BA462" s="24"/>
      <c r="BM462" s="24"/>
      <c r="BN462" s="30"/>
      <c r="BP462" s="30"/>
      <c r="BQ462" s="30"/>
      <c r="BR462" s="30"/>
      <c r="BS462" s="31"/>
    </row>
    <row r="463" spans="2:71" ht="60" customHeight="1">
      <c r="B463" s="20"/>
      <c r="F463" s="24"/>
      <c r="G463" s="24"/>
      <c r="I463" s="24"/>
      <c r="O463" s="24"/>
      <c r="AH463" s="24"/>
      <c r="BA463" s="24"/>
      <c r="BM463" s="24"/>
      <c r="BN463" s="30"/>
      <c r="BP463" s="30"/>
      <c r="BQ463" s="30"/>
      <c r="BR463" s="30"/>
      <c r="BS463" s="31"/>
    </row>
    <row r="464" spans="2:71" ht="60" customHeight="1">
      <c r="B464" s="20"/>
      <c r="F464" s="24"/>
      <c r="G464" s="24"/>
      <c r="I464" s="24"/>
      <c r="O464" s="24"/>
      <c r="AH464" s="24"/>
      <c r="BA464" s="24"/>
      <c r="BM464" s="24"/>
      <c r="BN464" s="30"/>
      <c r="BP464" s="30"/>
      <c r="BQ464" s="30"/>
      <c r="BR464" s="30"/>
      <c r="BS464" s="31"/>
    </row>
    <row r="465" spans="2:71" ht="60" customHeight="1">
      <c r="B465" s="20"/>
      <c r="F465" s="24"/>
      <c r="G465" s="24"/>
      <c r="I465" s="24"/>
      <c r="O465" s="24"/>
      <c r="AH465" s="24"/>
      <c r="BA465" s="24"/>
      <c r="BM465" s="24"/>
      <c r="BN465" s="30"/>
      <c r="BP465" s="30"/>
      <c r="BQ465" s="30"/>
      <c r="BR465" s="30"/>
      <c r="BS465" s="31"/>
    </row>
    <row r="466" spans="2:71" ht="60" customHeight="1">
      <c r="B466" s="20"/>
      <c r="F466" s="24"/>
      <c r="G466" s="24"/>
      <c r="I466" s="24"/>
      <c r="O466" s="24"/>
      <c r="AH466" s="24"/>
      <c r="BA466" s="24"/>
      <c r="BM466" s="24"/>
      <c r="BN466" s="30"/>
      <c r="BP466" s="30"/>
      <c r="BQ466" s="30"/>
      <c r="BR466" s="30"/>
      <c r="BS466" s="31"/>
    </row>
    <row r="467" spans="2:71" ht="60" customHeight="1">
      <c r="B467" s="20"/>
      <c r="F467" s="24"/>
      <c r="G467" s="24"/>
      <c r="I467" s="24"/>
      <c r="O467" s="24"/>
      <c r="AH467" s="24"/>
      <c r="BA467" s="24"/>
      <c r="BM467" s="24"/>
      <c r="BN467" s="30"/>
      <c r="BP467" s="30"/>
      <c r="BQ467" s="30"/>
      <c r="BR467" s="30"/>
      <c r="BS467" s="31"/>
    </row>
    <row r="468" spans="2:71" ht="60" customHeight="1">
      <c r="B468" s="20"/>
      <c r="F468" s="24"/>
      <c r="G468" s="24"/>
      <c r="I468" s="24"/>
      <c r="O468" s="24"/>
      <c r="AH468" s="24"/>
      <c r="BA468" s="24"/>
      <c r="BM468" s="24"/>
      <c r="BN468" s="30"/>
      <c r="BP468" s="30"/>
      <c r="BQ468" s="30"/>
      <c r="BR468" s="30"/>
      <c r="BS468" s="31"/>
    </row>
    <row r="469" spans="2:71" ht="60" customHeight="1">
      <c r="B469" s="20"/>
      <c r="F469" s="24"/>
      <c r="G469" s="24"/>
      <c r="I469" s="24"/>
      <c r="O469" s="24"/>
      <c r="AH469" s="24"/>
      <c r="BA469" s="24"/>
      <c r="BM469" s="24"/>
      <c r="BN469" s="30"/>
      <c r="BP469" s="30"/>
      <c r="BQ469" s="30"/>
      <c r="BR469" s="30"/>
      <c r="BS469" s="31"/>
    </row>
    <row r="470" spans="2:71" ht="60" customHeight="1">
      <c r="B470" s="20"/>
      <c r="F470" s="24"/>
      <c r="G470" s="24"/>
      <c r="I470" s="24"/>
      <c r="O470" s="24"/>
      <c r="AH470" s="24"/>
      <c r="BA470" s="24"/>
      <c r="BM470" s="24"/>
      <c r="BN470" s="30"/>
      <c r="BP470" s="30"/>
      <c r="BQ470" s="30"/>
      <c r="BR470" s="30"/>
      <c r="BS470" s="31"/>
    </row>
    <row r="471" spans="2:71" ht="60" customHeight="1">
      <c r="B471" s="20"/>
      <c r="F471" s="24"/>
      <c r="G471" s="24"/>
      <c r="I471" s="24"/>
      <c r="O471" s="24"/>
      <c r="AH471" s="24"/>
      <c r="BA471" s="24"/>
      <c r="BM471" s="24"/>
      <c r="BN471" s="30"/>
      <c r="BP471" s="30"/>
      <c r="BQ471" s="30"/>
      <c r="BR471" s="30"/>
      <c r="BS471" s="31"/>
    </row>
    <row r="472" spans="2:71" ht="60" customHeight="1">
      <c r="B472" s="20"/>
      <c r="F472" s="24"/>
      <c r="G472" s="24"/>
      <c r="I472" s="24"/>
      <c r="O472" s="24"/>
      <c r="AH472" s="24"/>
      <c r="BA472" s="24"/>
      <c r="BM472" s="24"/>
      <c r="BN472" s="30"/>
      <c r="BP472" s="30"/>
      <c r="BQ472" s="30"/>
      <c r="BR472" s="30"/>
      <c r="BS472" s="31"/>
    </row>
    <row r="473" spans="2:71" ht="60" customHeight="1">
      <c r="B473" s="20"/>
      <c r="F473" s="24"/>
      <c r="G473" s="24"/>
      <c r="I473" s="24"/>
      <c r="O473" s="24"/>
      <c r="AH473" s="24"/>
      <c r="BA473" s="24"/>
      <c r="BM473" s="24"/>
      <c r="BN473" s="30"/>
      <c r="BP473" s="30"/>
      <c r="BQ473" s="30"/>
      <c r="BR473" s="30"/>
      <c r="BS473" s="31"/>
    </row>
    <row r="474" spans="2:71" ht="60" customHeight="1">
      <c r="B474" s="20"/>
      <c r="F474" s="24"/>
      <c r="G474" s="24"/>
      <c r="I474" s="24"/>
      <c r="O474" s="24"/>
      <c r="AH474" s="24"/>
      <c r="BA474" s="24"/>
      <c r="BM474" s="24"/>
      <c r="BN474" s="30"/>
      <c r="BP474" s="30"/>
      <c r="BQ474" s="30"/>
      <c r="BR474" s="30"/>
      <c r="BS474" s="31"/>
    </row>
    <row r="475" spans="2:71" ht="60" customHeight="1">
      <c r="B475" s="20"/>
      <c r="F475" s="24"/>
      <c r="G475" s="24"/>
      <c r="I475" s="24"/>
      <c r="O475" s="24"/>
      <c r="AH475" s="24"/>
      <c r="BA475" s="24"/>
      <c r="BM475" s="24"/>
      <c r="BN475" s="30"/>
      <c r="BP475" s="30"/>
      <c r="BQ475" s="30"/>
      <c r="BR475" s="30"/>
      <c r="BS475" s="31"/>
    </row>
    <row r="476" spans="2:71" ht="60" customHeight="1">
      <c r="B476" s="20"/>
      <c r="F476" s="24"/>
      <c r="G476" s="24"/>
      <c r="I476" s="24"/>
      <c r="O476" s="24"/>
      <c r="AH476" s="24"/>
      <c r="BA476" s="24"/>
      <c r="BM476" s="24"/>
      <c r="BN476" s="30"/>
      <c r="BP476" s="30"/>
      <c r="BQ476" s="30"/>
      <c r="BR476" s="30"/>
      <c r="BS476" s="31"/>
    </row>
    <row r="477" spans="2:71" ht="60" customHeight="1">
      <c r="B477" s="20"/>
      <c r="F477" s="24"/>
      <c r="G477" s="24"/>
      <c r="I477" s="24"/>
      <c r="O477" s="24"/>
      <c r="AH477" s="24"/>
      <c r="BA477" s="24"/>
      <c r="BM477" s="24"/>
      <c r="BN477" s="30"/>
      <c r="BP477" s="30"/>
      <c r="BQ477" s="30"/>
      <c r="BR477" s="30"/>
      <c r="BS477" s="31"/>
    </row>
    <row r="478" spans="2:71" ht="60" customHeight="1">
      <c r="B478" s="20"/>
      <c r="F478" s="24"/>
      <c r="G478" s="24"/>
      <c r="I478" s="24"/>
      <c r="O478" s="24"/>
      <c r="AH478" s="24"/>
      <c r="BA478" s="24"/>
      <c r="BM478" s="24"/>
      <c r="BN478" s="30"/>
      <c r="BP478" s="30"/>
      <c r="BQ478" s="30"/>
      <c r="BR478" s="30"/>
      <c r="BS478" s="31"/>
    </row>
    <row r="479" spans="2:71" ht="60" customHeight="1">
      <c r="B479" s="20"/>
      <c r="F479" s="24"/>
      <c r="G479" s="24"/>
      <c r="I479" s="24"/>
      <c r="O479" s="24"/>
      <c r="AH479" s="24"/>
      <c r="BA479" s="24"/>
      <c r="BM479" s="24"/>
      <c r="BN479" s="30"/>
      <c r="BP479" s="30"/>
      <c r="BQ479" s="30"/>
      <c r="BR479" s="30"/>
      <c r="BS479" s="31"/>
    </row>
    <row r="480" spans="2:71" ht="60" customHeight="1">
      <c r="B480" s="20"/>
      <c r="F480" s="24"/>
      <c r="G480" s="24"/>
      <c r="I480" s="24"/>
      <c r="O480" s="24"/>
      <c r="AH480" s="24"/>
      <c r="BA480" s="24"/>
      <c r="BM480" s="24"/>
      <c r="BN480" s="30"/>
      <c r="BP480" s="30"/>
      <c r="BQ480" s="30"/>
      <c r="BR480" s="30"/>
      <c r="BS480" s="31"/>
    </row>
    <row r="481" spans="2:71" ht="60" customHeight="1">
      <c r="B481" s="20"/>
      <c r="F481" s="24"/>
      <c r="G481" s="24"/>
      <c r="I481" s="24"/>
      <c r="O481" s="24"/>
      <c r="AH481" s="24"/>
      <c r="BA481" s="24"/>
      <c r="BM481" s="24"/>
      <c r="BN481" s="30"/>
      <c r="BP481" s="30"/>
      <c r="BQ481" s="30"/>
      <c r="BR481" s="30"/>
      <c r="BS481" s="31"/>
    </row>
    <row r="482" spans="2:71" ht="60" customHeight="1">
      <c r="B482" s="20"/>
      <c r="F482" s="24"/>
      <c r="G482" s="24"/>
      <c r="I482" s="24"/>
      <c r="O482" s="24"/>
      <c r="AH482" s="24"/>
      <c r="BA482" s="24"/>
      <c r="BM482" s="24"/>
      <c r="BN482" s="30"/>
      <c r="BP482" s="30"/>
      <c r="BQ482" s="30"/>
      <c r="BR482" s="30"/>
      <c r="BS482" s="31"/>
    </row>
    <row r="483" spans="2:71" ht="60" customHeight="1">
      <c r="B483" s="20"/>
      <c r="F483" s="24"/>
      <c r="G483" s="24"/>
      <c r="I483" s="24"/>
      <c r="O483" s="24"/>
      <c r="AH483" s="24"/>
      <c r="BA483" s="24"/>
      <c r="BM483" s="24"/>
      <c r="BN483" s="30"/>
      <c r="BP483" s="30"/>
      <c r="BQ483" s="30"/>
      <c r="BR483" s="30"/>
      <c r="BS483" s="31"/>
    </row>
    <row r="484" spans="2:71" ht="60" customHeight="1">
      <c r="B484" s="20"/>
      <c r="F484" s="24"/>
      <c r="G484" s="24"/>
      <c r="I484" s="24"/>
      <c r="O484" s="24"/>
      <c r="AH484" s="24"/>
      <c r="BA484" s="24"/>
      <c r="BM484" s="24"/>
      <c r="BN484" s="30"/>
      <c r="BP484" s="30"/>
      <c r="BQ484" s="30"/>
      <c r="BR484" s="30"/>
      <c r="BS484" s="31"/>
    </row>
    <row r="485" spans="2:71" ht="60" customHeight="1">
      <c r="B485" s="20"/>
      <c r="F485" s="24"/>
      <c r="G485" s="24"/>
      <c r="I485" s="24"/>
      <c r="O485" s="24"/>
      <c r="AH485" s="24"/>
      <c r="BA485" s="24"/>
      <c r="BM485" s="24"/>
      <c r="BN485" s="30"/>
      <c r="BP485" s="30"/>
      <c r="BQ485" s="30"/>
      <c r="BR485" s="30"/>
      <c r="BS485" s="31"/>
    </row>
    <row r="486" spans="2:71" ht="60" customHeight="1">
      <c r="B486" s="20"/>
      <c r="F486" s="24"/>
      <c r="G486" s="24"/>
      <c r="I486" s="24"/>
      <c r="O486" s="24"/>
      <c r="AH486" s="24"/>
      <c r="BA486" s="24"/>
      <c r="BM486" s="24"/>
      <c r="BN486" s="30"/>
      <c r="BP486" s="30"/>
      <c r="BQ486" s="30"/>
      <c r="BR486" s="30"/>
      <c r="BS486" s="31"/>
    </row>
    <row r="487" spans="2:71" ht="60" customHeight="1">
      <c r="B487" s="20"/>
      <c r="F487" s="24"/>
      <c r="G487" s="24"/>
      <c r="I487" s="24"/>
      <c r="O487" s="24"/>
      <c r="AH487" s="24"/>
      <c r="BA487" s="24"/>
      <c r="BM487" s="24"/>
      <c r="BN487" s="30"/>
      <c r="BP487" s="30"/>
      <c r="BQ487" s="30"/>
      <c r="BR487" s="30"/>
      <c r="BS487" s="31"/>
    </row>
    <row r="488" spans="2:71" ht="60" customHeight="1">
      <c r="B488" s="20"/>
      <c r="F488" s="24"/>
      <c r="G488" s="24"/>
      <c r="I488" s="24"/>
      <c r="O488" s="24"/>
      <c r="AH488" s="24"/>
      <c r="BA488" s="24"/>
      <c r="BM488" s="24"/>
      <c r="BN488" s="30"/>
      <c r="BP488" s="30"/>
      <c r="BQ488" s="30"/>
      <c r="BR488" s="30"/>
      <c r="BS488" s="31"/>
    </row>
    <row r="489" spans="2:71" ht="60" customHeight="1">
      <c r="B489" s="20"/>
      <c r="F489" s="24"/>
      <c r="G489" s="24"/>
      <c r="I489" s="24"/>
      <c r="O489" s="24"/>
      <c r="AH489" s="24"/>
      <c r="BA489" s="24"/>
      <c r="BM489" s="24"/>
      <c r="BN489" s="30"/>
      <c r="BP489" s="30"/>
      <c r="BQ489" s="30"/>
      <c r="BR489" s="30"/>
      <c r="BS489" s="31"/>
    </row>
    <row r="490" spans="2:71" ht="60" customHeight="1">
      <c r="B490" s="20"/>
      <c r="F490" s="24"/>
      <c r="G490" s="24"/>
      <c r="I490" s="24"/>
      <c r="O490" s="24"/>
      <c r="AH490" s="24"/>
      <c r="BA490" s="24"/>
      <c r="BM490" s="24"/>
      <c r="BN490" s="30"/>
      <c r="BP490" s="30"/>
      <c r="BQ490" s="30"/>
      <c r="BR490" s="30"/>
      <c r="BS490" s="31"/>
    </row>
    <row r="491" spans="2:71" ht="60" customHeight="1">
      <c r="B491" s="20"/>
      <c r="F491" s="24"/>
      <c r="G491" s="24"/>
      <c r="I491" s="24"/>
      <c r="O491" s="24"/>
      <c r="AH491" s="24"/>
      <c r="BA491" s="24"/>
      <c r="BM491" s="24"/>
      <c r="BN491" s="30"/>
      <c r="BP491" s="30"/>
      <c r="BQ491" s="30"/>
      <c r="BR491" s="30"/>
      <c r="BS491" s="31"/>
    </row>
    <row r="492" spans="2:71" ht="60" customHeight="1">
      <c r="B492" s="20"/>
      <c r="F492" s="24"/>
      <c r="G492" s="24"/>
      <c r="I492" s="24"/>
      <c r="O492" s="24"/>
      <c r="AH492" s="24"/>
      <c r="BA492" s="24"/>
      <c r="BM492" s="24"/>
      <c r="BN492" s="30"/>
      <c r="BP492" s="30"/>
      <c r="BQ492" s="30"/>
      <c r="BR492" s="30"/>
      <c r="BS492" s="31"/>
    </row>
    <row r="493" spans="2:71" ht="60" customHeight="1">
      <c r="B493" s="20"/>
      <c r="F493" s="24"/>
      <c r="G493" s="24"/>
      <c r="I493" s="24"/>
      <c r="O493" s="24"/>
      <c r="AH493" s="24"/>
      <c r="BA493" s="24"/>
      <c r="BM493" s="24"/>
      <c r="BN493" s="30"/>
      <c r="BP493" s="30"/>
      <c r="BQ493" s="30"/>
      <c r="BR493" s="30"/>
      <c r="BS493" s="31"/>
    </row>
    <row r="494" spans="2:71" ht="60" customHeight="1">
      <c r="B494" s="20"/>
      <c r="F494" s="24"/>
      <c r="G494" s="24"/>
      <c r="I494" s="24"/>
      <c r="O494" s="24"/>
      <c r="AH494" s="24"/>
      <c r="BA494" s="24"/>
      <c r="BM494" s="24"/>
      <c r="BN494" s="30"/>
      <c r="BP494" s="30"/>
      <c r="BQ494" s="30"/>
      <c r="BR494" s="30"/>
      <c r="BS494" s="31"/>
    </row>
    <row r="495" spans="2:71" ht="60" customHeight="1">
      <c r="B495" s="20"/>
      <c r="F495" s="24"/>
      <c r="G495" s="24"/>
      <c r="I495" s="24"/>
      <c r="O495" s="24"/>
      <c r="AH495" s="24"/>
      <c r="BA495" s="24"/>
      <c r="BM495" s="24"/>
      <c r="BN495" s="30"/>
      <c r="BP495" s="30"/>
      <c r="BQ495" s="30"/>
      <c r="BR495" s="30"/>
      <c r="BS495" s="31"/>
    </row>
    <row r="496" spans="2:71" ht="60" customHeight="1">
      <c r="B496" s="20"/>
      <c r="F496" s="24"/>
      <c r="G496" s="24"/>
      <c r="I496" s="24"/>
      <c r="O496" s="24"/>
      <c r="AH496" s="24"/>
      <c r="BA496" s="24"/>
      <c r="BM496" s="24"/>
      <c r="BN496" s="30"/>
      <c r="BP496" s="30"/>
      <c r="BQ496" s="30"/>
      <c r="BR496" s="30"/>
      <c r="BS496" s="31"/>
    </row>
    <row r="497" spans="2:71" ht="60" customHeight="1">
      <c r="B497" s="20"/>
      <c r="F497" s="24"/>
      <c r="G497" s="24"/>
      <c r="I497" s="24"/>
      <c r="O497" s="24"/>
      <c r="AH497" s="24"/>
      <c r="BA497" s="24"/>
      <c r="BM497" s="24"/>
      <c r="BN497" s="30"/>
      <c r="BP497" s="30"/>
      <c r="BQ497" s="30"/>
      <c r="BR497" s="30"/>
      <c r="BS497" s="31"/>
    </row>
    <row r="498" spans="2:71" ht="60" customHeight="1">
      <c r="B498" s="20"/>
      <c r="F498" s="24"/>
      <c r="G498" s="24"/>
      <c r="I498" s="24"/>
      <c r="O498" s="24"/>
      <c r="AH498" s="24"/>
      <c r="BA498" s="24"/>
      <c r="BM498" s="24"/>
      <c r="BN498" s="30"/>
      <c r="BP498" s="30"/>
      <c r="BQ498" s="30"/>
      <c r="BR498" s="30"/>
      <c r="BS498" s="31"/>
    </row>
    <row r="499" spans="2:71" ht="60" customHeight="1">
      <c r="B499" s="20"/>
      <c r="F499" s="24"/>
      <c r="G499" s="24"/>
      <c r="I499" s="24"/>
      <c r="O499" s="24"/>
      <c r="AH499" s="24"/>
      <c r="BA499" s="24"/>
      <c r="BM499" s="24"/>
      <c r="BN499" s="30"/>
      <c r="BP499" s="30"/>
      <c r="BQ499" s="30"/>
      <c r="BR499" s="30"/>
      <c r="BS499" s="31"/>
    </row>
    <row r="500" spans="2:71" ht="60" customHeight="1">
      <c r="B500" s="20"/>
      <c r="F500" s="24"/>
      <c r="G500" s="24"/>
      <c r="I500" s="24"/>
      <c r="O500" s="24"/>
      <c r="AH500" s="24"/>
      <c r="BA500" s="24"/>
      <c r="BM500" s="24"/>
      <c r="BN500" s="30"/>
      <c r="BP500" s="30"/>
      <c r="BQ500" s="30"/>
      <c r="BR500" s="30"/>
      <c r="BS500" s="31"/>
    </row>
    <row r="501" spans="2:71" ht="60" customHeight="1">
      <c r="B501" s="20"/>
      <c r="F501" s="24"/>
      <c r="G501" s="24"/>
      <c r="I501" s="24"/>
      <c r="O501" s="24"/>
      <c r="AH501" s="24"/>
      <c r="BA501" s="24"/>
      <c r="BM501" s="24"/>
      <c r="BN501" s="30"/>
      <c r="BP501" s="30"/>
      <c r="BQ501" s="30"/>
      <c r="BR501" s="30"/>
      <c r="BS501" s="31"/>
    </row>
    <row r="502" spans="2:71" ht="60" customHeight="1">
      <c r="B502" s="20"/>
      <c r="F502" s="24"/>
      <c r="G502" s="24"/>
      <c r="I502" s="24"/>
      <c r="O502" s="24"/>
      <c r="AH502" s="24"/>
      <c r="BA502" s="24"/>
      <c r="BM502" s="24"/>
      <c r="BN502" s="30"/>
      <c r="BP502" s="30"/>
      <c r="BQ502" s="30"/>
      <c r="BR502" s="30"/>
      <c r="BS502" s="31"/>
    </row>
    <row r="503" spans="2:71" ht="60" customHeight="1">
      <c r="B503" s="20"/>
      <c r="F503" s="24"/>
      <c r="G503" s="24"/>
      <c r="I503" s="24"/>
      <c r="O503" s="24"/>
      <c r="AH503" s="24"/>
      <c r="BA503" s="24"/>
      <c r="BM503" s="24"/>
      <c r="BN503" s="30"/>
      <c r="BP503" s="30"/>
      <c r="BQ503" s="30"/>
      <c r="BR503" s="30"/>
      <c r="BS503" s="31"/>
    </row>
    <row r="504" spans="2:71" ht="60" customHeight="1">
      <c r="B504" s="20"/>
      <c r="F504" s="24"/>
      <c r="G504" s="24"/>
      <c r="I504" s="24"/>
      <c r="O504" s="24"/>
      <c r="AH504" s="24"/>
      <c r="BA504" s="24"/>
      <c r="BM504" s="24"/>
      <c r="BN504" s="30"/>
      <c r="BP504" s="30"/>
      <c r="BQ504" s="30"/>
      <c r="BR504" s="30"/>
      <c r="BS504" s="31"/>
    </row>
    <row r="505" spans="2:71" ht="60" customHeight="1">
      <c r="B505" s="20"/>
      <c r="F505" s="24"/>
      <c r="G505" s="24"/>
      <c r="I505" s="24"/>
      <c r="O505" s="24"/>
      <c r="AH505" s="24"/>
      <c r="BA505" s="24"/>
      <c r="BM505" s="24"/>
      <c r="BN505" s="30"/>
      <c r="BP505" s="30"/>
      <c r="BQ505" s="30"/>
      <c r="BR505" s="30"/>
      <c r="BS505" s="31"/>
    </row>
    <row r="506" spans="2:71" ht="60" customHeight="1">
      <c r="B506" s="20"/>
      <c r="F506" s="24"/>
      <c r="G506" s="24"/>
      <c r="I506" s="24"/>
      <c r="O506" s="24"/>
      <c r="AH506" s="24"/>
      <c r="BA506" s="24"/>
      <c r="BM506" s="24"/>
      <c r="BN506" s="30"/>
      <c r="BP506" s="30"/>
      <c r="BQ506" s="30"/>
      <c r="BR506" s="30"/>
      <c r="BS506" s="31"/>
    </row>
    <row r="507" spans="2:71" ht="60" customHeight="1">
      <c r="B507" s="20"/>
      <c r="F507" s="24"/>
      <c r="G507" s="24"/>
      <c r="I507" s="24"/>
      <c r="O507" s="24"/>
      <c r="AH507" s="24"/>
      <c r="BA507" s="24"/>
      <c r="BM507" s="24"/>
      <c r="BN507" s="30"/>
      <c r="BP507" s="30"/>
      <c r="BQ507" s="30"/>
      <c r="BR507" s="30"/>
      <c r="BS507" s="31"/>
    </row>
    <row r="508" spans="2:71" ht="60" customHeight="1">
      <c r="B508" s="20"/>
      <c r="F508" s="24"/>
      <c r="G508" s="24"/>
      <c r="I508" s="24"/>
      <c r="O508" s="24"/>
      <c r="AH508" s="24"/>
      <c r="BA508" s="24"/>
      <c r="BM508" s="24"/>
      <c r="BN508" s="30"/>
      <c r="BP508" s="30"/>
      <c r="BQ508" s="30"/>
      <c r="BR508" s="30"/>
      <c r="BS508" s="31"/>
    </row>
    <row r="509" spans="2:71" ht="60" customHeight="1">
      <c r="B509" s="20"/>
      <c r="F509" s="24"/>
      <c r="G509" s="24"/>
      <c r="I509" s="24"/>
      <c r="O509" s="24"/>
      <c r="AH509" s="24"/>
      <c r="BA509" s="24"/>
      <c r="BM509" s="24"/>
      <c r="BN509" s="30"/>
      <c r="BP509" s="30"/>
      <c r="BQ509" s="30"/>
      <c r="BR509" s="30"/>
      <c r="BS509" s="31"/>
    </row>
    <row r="510" spans="2:71" ht="60" customHeight="1">
      <c r="B510" s="20"/>
      <c r="F510" s="24"/>
      <c r="G510" s="24"/>
      <c r="I510" s="24"/>
      <c r="O510" s="24"/>
      <c r="AH510" s="24"/>
      <c r="BA510" s="24"/>
      <c r="BM510" s="24"/>
      <c r="BN510" s="30"/>
      <c r="BP510" s="30"/>
      <c r="BQ510" s="30"/>
      <c r="BR510" s="30"/>
      <c r="BS510" s="31"/>
    </row>
    <row r="511" spans="2:71" ht="60" customHeight="1">
      <c r="B511" s="20"/>
      <c r="F511" s="24"/>
      <c r="G511" s="24"/>
      <c r="I511" s="24"/>
      <c r="O511" s="24"/>
      <c r="AH511" s="24"/>
      <c r="BA511" s="24"/>
      <c r="BM511" s="24"/>
      <c r="BN511" s="30"/>
      <c r="BP511" s="30"/>
      <c r="BQ511" s="30"/>
      <c r="BR511" s="30"/>
      <c r="BS511" s="31"/>
    </row>
    <row r="512" spans="2:71" ht="60" customHeight="1">
      <c r="B512" s="20"/>
      <c r="F512" s="24"/>
      <c r="G512" s="24"/>
      <c r="I512" s="24"/>
      <c r="O512" s="24"/>
      <c r="AH512" s="24"/>
      <c r="BA512" s="24"/>
      <c r="BM512" s="24"/>
      <c r="BN512" s="30"/>
      <c r="BP512" s="30"/>
      <c r="BQ512" s="30"/>
      <c r="BR512" s="30"/>
      <c r="BS512" s="31"/>
    </row>
    <row r="513" spans="2:71" ht="60" customHeight="1">
      <c r="B513" s="20"/>
      <c r="F513" s="24"/>
      <c r="G513" s="24"/>
      <c r="I513" s="24"/>
      <c r="O513" s="24"/>
      <c r="AH513" s="24"/>
      <c r="BA513" s="24"/>
      <c r="BM513" s="24"/>
      <c r="BN513" s="30"/>
      <c r="BP513" s="30"/>
      <c r="BQ513" s="30"/>
      <c r="BR513" s="30"/>
      <c r="BS513" s="31"/>
    </row>
    <row r="514" spans="2:71" ht="60" customHeight="1">
      <c r="B514" s="20"/>
      <c r="F514" s="24"/>
      <c r="G514" s="24"/>
      <c r="I514" s="24"/>
      <c r="O514" s="24"/>
      <c r="AH514" s="24"/>
      <c r="BA514" s="24"/>
      <c r="BM514" s="24"/>
      <c r="BN514" s="30"/>
      <c r="BP514" s="30"/>
      <c r="BQ514" s="30"/>
      <c r="BR514" s="30"/>
      <c r="BS514" s="31"/>
    </row>
    <row r="515" spans="2:71" ht="60" customHeight="1">
      <c r="B515" s="20"/>
      <c r="F515" s="24"/>
      <c r="G515" s="24"/>
      <c r="I515" s="24"/>
      <c r="O515" s="24"/>
      <c r="AH515" s="24"/>
      <c r="BA515" s="24"/>
      <c r="BM515" s="24"/>
      <c r="BN515" s="30"/>
      <c r="BP515" s="30"/>
      <c r="BQ515" s="30"/>
      <c r="BR515" s="30"/>
      <c r="BS515" s="31"/>
    </row>
    <row r="516" spans="2:71" ht="60" customHeight="1">
      <c r="B516" s="20"/>
      <c r="F516" s="24"/>
      <c r="G516" s="24"/>
      <c r="I516" s="24"/>
      <c r="O516" s="24"/>
      <c r="AH516" s="24"/>
      <c r="BA516" s="24"/>
      <c r="BM516" s="24"/>
      <c r="BN516" s="30"/>
      <c r="BP516" s="30"/>
      <c r="BQ516" s="30"/>
      <c r="BR516" s="30"/>
      <c r="BS516" s="31"/>
    </row>
    <row r="517" spans="2:71" ht="60" customHeight="1">
      <c r="B517" s="20"/>
      <c r="F517" s="24"/>
      <c r="G517" s="24"/>
      <c r="I517" s="24"/>
      <c r="O517" s="24"/>
      <c r="AH517" s="24"/>
      <c r="BA517" s="24"/>
      <c r="BM517" s="24"/>
      <c r="BN517" s="30"/>
      <c r="BP517" s="30"/>
      <c r="BQ517" s="30"/>
      <c r="BR517" s="30"/>
      <c r="BS517" s="31"/>
    </row>
    <row r="518" spans="2:71" ht="60" customHeight="1">
      <c r="B518" s="20"/>
      <c r="F518" s="24"/>
      <c r="G518" s="24"/>
      <c r="I518" s="24"/>
      <c r="O518" s="24"/>
      <c r="AH518" s="24"/>
      <c r="BA518" s="24"/>
      <c r="BM518" s="24"/>
      <c r="BN518" s="30"/>
      <c r="BP518" s="30"/>
      <c r="BQ518" s="30"/>
      <c r="BR518" s="30"/>
      <c r="BS518" s="31"/>
    </row>
    <row r="519" spans="2:71" ht="60" customHeight="1">
      <c r="B519" s="20"/>
      <c r="F519" s="24"/>
      <c r="G519" s="24"/>
      <c r="I519" s="24"/>
      <c r="O519" s="24"/>
      <c r="AH519" s="24"/>
      <c r="BA519" s="24"/>
      <c r="BM519" s="24"/>
      <c r="BN519" s="30"/>
      <c r="BP519" s="30"/>
      <c r="BQ519" s="30"/>
      <c r="BR519" s="30"/>
      <c r="BS519" s="31"/>
    </row>
    <row r="520" spans="2:71" ht="60" customHeight="1">
      <c r="B520" s="20"/>
      <c r="F520" s="24"/>
      <c r="G520" s="24"/>
      <c r="I520" s="24"/>
      <c r="O520" s="24"/>
      <c r="AH520" s="24"/>
      <c r="BA520" s="24"/>
      <c r="BM520" s="24"/>
      <c r="BN520" s="30"/>
      <c r="BP520" s="30"/>
      <c r="BQ520" s="30"/>
      <c r="BR520" s="30"/>
      <c r="BS520" s="31"/>
    </row>
    <row r="521" spans="2:71" ht="60" customHeight="1">
      <c r="B521" s="20"/>
      <c r="F521" s="24"/>
      <c r="G521" s="24"/>
      <c r="I521" s="24"/>
      <c r="O521" s="24"/>
      <c r="AH521" s="24"/>
      <c r="BA521" s="24"/>
      <c r="BM521" s="24"/>
      <c r="BN521" s="30"/>
      <c r="BP521" s="30"/>
      <c r="BQ521" s="30"/>
      <c r="BR521" s="30"/>
      <c r="BS521" s="31"/>
    </row>
    <row r="522" spans="2:71" ht="60" customHeight="1">
      <c r="B522" s="20"/>
      <c r="F522" s="24"/>
      <c r="G522" s="24"/>
      <c r="I522" s="24"/>
      <c r="O522" s="24"/>
      <c r="AH522" s="24"/>
      <c r="BA522" s="24"/>
      <c r="BM522" s="24"/>
      <c r="BN522" s="30"/>
      <c r="BP522" s="30"/>
      <c r="BQ522" s="30"/>
      <c r="BR522" s="30"/>
      <c r="BS522" s="31"/>
    </row>
    <row r="523" spans="2:71" ht="60" customHeight="1">
      <c r="B523" s="20"/>
      <c r="F523" s="24"/>
      <c r="G523" s="24"/>
      <c r="I523" s="24"/>
      <c r="O523" s="24"/>
      <c r="AH523" s="24"/>
      <c r="BA523" s="24"/>
      <c r="BM523" s="24"/>
      <c r="BN523" s="30"/>
      <c r="BP523" s="30"/>
      <c r="BQ523" s="30"/>
      <c r="BR523" s="30"/>
      <c r="BS523" s="31"/>
    </row>
    <row r="524" spans="2:71" ht="60" customHeight="1">
      <c r="B524" s="20"/>
      <c r="F524" s="24"/>
      <c r="G524" s="24"/>
      <c r="I524" s="24"/>
      <c r="O524" s="24"/>
      <c r="AH524" s="24"/>
      <c r="BA524" s="24"/>
      <c r="BM524" s="24"/>
      <c r="BN524" s="30"/>
      <c r="BP524" s="30"/>
      <c r="BQ524" s="30"/>
      <c r="BR524" s="30"/>
      <c r="BS524" s="31"/>
    </row>
    <row r="525" spans="2:71" ht="60" customHeight="1">
      <c r="B525" s="20"/>
      <c r="F525" s="24"/>
      <c r="G525" s="24"/>
      <c r="I525" s="24"/>
      <c r="O525" s="24"/>
      <c r="AH525" s="24"/>
      <c r="BA525" s="24"/>
      <c r="BM525" s="24"/>
      <c r="BN525" s="30"/>
      <c r="BP525" s="30"/>
      <c r="BQ525" s="30"/>
      <c r="BR525" s="30"/>
      <c r="BS525" s="31"/>
    </row>
    <row r="526" spans="2:71" ht="60" customHeight="1">
      <c r="B526" s="20"/>
      <c r="F526" s="24"/>
      <c r="G526" s="24"/>
      <c r="I526" s="24"/>
      <c r="O526" s="24"/>
      <c r="AH526" s="24"/>
      <c r="BA526" s="24"/>
      <c r="BM526" s="24"/>
      <c r="BN526" s="30"/>
      <c r="BP526" s="30"/>
      <c r="BQ526" s="30"/>
      <c r="BR526" s="30"/>
      <c r="BS526" s="31"/>
    </row>
    <row r="527" spans="2:71" ht="60" customHeight="1">
      <c r="B527" s="20"/>
      <c r="F527" s="24"/>
      <c r="G527" s="24"/>
      <c r="I527" s="24"/>
      <c r="O527" s="24"/>
      <c r="AH527" s="24"/>
      <c r="BA527" s="24"/>
      <c r="BM527" s="24"/>
      <c r="BN527" s="30"/>
      <c r="BP527" s="30"/>
      <c r="BQ527" s="30"/>
      <c r="BR527" s="30"/>
      <c r="BS527" s="31"/>
    </row>
    <row r="528" spans="2:71" ht="60" customHeight="1">
      <c r="B528" s="20"/>
      <c r="F528" s="24"/>
      <c r="G528" s="24"/>
      <c r="I528" s="24"/>
      <c r="O528" s="24"/>
      <c r="AH528" s="24"/>
      <c r="BA528" s="24"/>
      <c r="BM528" s="24"/>
      <c r="BN528" s="30"/>
      <c r="BP528" s="30"/>
      <c r="BQ528" s="30"/>
      <c r="BR528" s="30"/>
      <c r="BS528" s="31"/>
    </row>
    <row r="529" spans="2:71" ht="60" customHeight="1">
      <c r="B529" s="20"/>
      <c r="F529" s="24"/>
      <c r="G529" s="24"/>
      <c r="I529" s="24"/>
      <c r="O529" s="24"/>
      <c r="AH529" s="24"/>
      <c r="BA529" s="24"/>
      <c r="BM529" s="24"/>
      <c r="BN529" s="30"/>
      <c r="BP529" s="30"/>
      <c r="BQ529" s="30"/>
      <c r="BR529" s="30"/>
      <c r="BS529" s="31"/>
    </row>
    <row r="530" spans="2:71" ht="60" customHeight="1">
      <c r="B530" s="20"/>
      <c r="F530" s="24"/>
      <c r="G530" s="24"/>
      <c r="I530" s="24"/>
      <c r="O530" s="24"/>
      <c r="AH530" s="24"/>
      <c r="BA530" s="24"/>
      <c r="BM530" s="24"/>
      <c r="BN530" s="30"/>
      <c r="BP530" s="30"/>
      <c r="BQ530" s="30"/>
      <c r="BR530" s="30"/>
      <c r="BS530" s="31"/>
    </row>
    <row r="531" spans="2:71" ht="60" customHeight="1">
      <c r="B531" s="20"/>
      <c r="F531" s="24"/>
      <c r="G531" s="24"/>
      <c r="I531" s="24"/>
      <c r="O531" s="24"/>
      <c r="AH531" s="24"/>
      <c r="BA531" s="24"/>
      <c r="BM531" s="24"/>
      <c r="BN531" s="30"/>
      <c r="BP531" s="30"/>
      <c r="BQ531" s="30"/>
      <c r="BR531" s="30"/>
      <c r="BS531" s="31"/>
    </row>
    <row r="532" spans="2:71" ht="60" customHeight="1">
      <c r="B532" s="20"/>
      <c r="F532" s="24"/>
      <c r="G532" s="24"/>
      <c r="I532" s="24"/>
      <c r="O532" s="24"/>
      <c r="AH532" s="24"/>
      <c r="BA532" s="24"/>
      <c r="BM532" s="24"/>
      <c r="BN532" s="30"/>
      <c r="BP532" s="30"/>
      <c r="BQ532" s="30"/>
      <c r="BR532" s="30"/>
      <c r="BS532" s="31"/>
    </row>
    <row r="533" spans="2:71" ht="60" customHeight="1">
      <c r="B533" s="20"/>
      <c r="F533" s="24"/>
      <c r="G533" s="24"/>
      <c r="I533" s="24"/>
      <c r="O533" s="24"/>
      <c r="AH533" s="24"/>
      <c r="BA533" s="24"/>
      <c r="BM533" s="24"/>
      <c r="BN533" s="30"/>
      <c r="BP533" s="30"/>
      <c r="BQ533" s="30"/>
      <c r="BR533" s="30"/>
      <c r="BS533" s="31"/>
    </row>
    <row r="534" spans="2:71" ht="60" customHeight="1">
      <c r="B534" s="20"/>
      <c r="F534" s="24"/>
      <c r="G534" s="24"/>
      <c r="I534" s="24"/>
      <c r="O534" s="24"/>
      <c r="AH534" s="24"/>
      <c r="BA534" s="24"/>
      <c r="BM534" s="24"/>
      <c r="BN534" s="30"/>
      <c r="BP534" s="30"/>
      <c r="BQ534" s="30"/>
      <c r="BR534" s="30"/>
      <c r="BS534" s="31"/>
    </row>
    <row r="535" spans="2:71" ht="60" customHeight="1">
      <c r="B535" s="20"/>
      <c r="F535" s="24"/>
      <c r="G535" s="24"/>
      <c r="I535" s="24"/>
      <c r="O535" s="24"/>
      <c r="AH535" s="24"/>
      <c r="BA535" s="24"/>
      <c r="BM535" s="24"/>
      <c r="BN535" s="30"/>
      <c r="BP535" s="30"/>
      <c r="BQ535" s="30"/>
      <c r="BR535" s="30"/>
      <c r="BS535" s="31"/>
    </row>
    <row r="536" spans="2:71" ht="60" customHeight="1">
      <c r="B536" s="20"/>
      <c r="F536" s="24"/>
      <c r="G536" s="24"/>
      <c r="I536" s="24"/>
      <c r="O536" s="24"/>
      <c r="AH536" s="24"/>
      <c r="BA536" s="24"/>
      <c r="BM536" s="24"/>
      <c r="BN536" s="30"/>
      <c r="BP536" s="30"/>
      <c r="BQ536" s="30"/>
      <c r="BR536" s="30"/>
      <c r="BS536" s="31"/>
    </row>
    <row r="537" spans="2:71" ht="60" customHeight="1">
      <c r="B537" s="20"/>
      <c r="F537" s="24"/>
      <c r="G537" s="24"/>
      <c r="I537" s="24"/>
      <c r="O537" s="24"/>
      <c r="AH537" s="24"/>
      <c r="BA537" s="24"/>
      <c r="BM537" s="24"/>
      <c r="BN537" s="30"/>
      <c r="BP537" s="30"/>
      <c r="BQ537" s="30"/>
      <c r="BR537" s="30"/>
      <c r="BS537" s="31"/>
    </row>
    <row r="538" spans="2:71" ht="60" customHeight="1">
      <c r="B538" s="20"/>
      <c r="F538" s="24"/>
      <c r="G538" s="24"/>
      <c r="I538" s="24"/>
      <c r="O538" s="24"/>
      <c r="AH538" s="24"/>
      <c r="BA538" s="24"/>
      <c r="BM538" s="24"/>
      <c r="BN538" s="30"/>
      <c r="BP538" s="30"/>
      <c r="BQ538" s="30"/>
      <c r="BR538" s="30"/>
      <c r="BS538" s="31"/>
    </row>
    <row r="539" spans="2:71" ht="60" customHeight="1">
      <c r="B539" s="20"/>
      <c r="F539" s="24"/>
      <c r="G539" s="24"/>
      <c r="I539" s="24"/>
      <c r="O539" s="24"/>
      <c r="AH539" s="24"/>
      <c r="BA539" s="24"/>
      <c r="BM539" s="24"/>
      <c r="BN539" s="30"/>
      <c r="BP539" s="30"/>
      <c r="BQ539" s="30"/>
      <c r="BR539" s="30"/>
      <c r="BS539" s="31"/>
    </row>
    <row r="540" spans="2:71" ht="60" customHeight="1">
      <c r="B540" s="20"/>
      <c r="F540" s="24"/>
      <c r="G540" s="24"/>
      <c r="I540" s="24"/>
      <c r="O540" s="24"/>
      <c r="AH540" s="24"/>
      <c r="BA540" s="24"/>
      <c r="BM540" s="24"/>
      <c r="BN540" s="30"/>
      <c r="BP540" s="30"/>
      <c r="BQ540" s="30"/>
      <c r="BR540" s="30"/>
      <c r="BS540" s="31"/>
    </row>
    <row r="541" spans="2:71" ht="60" customHeight="1">
      <c r="B541" s="20"/>
      <c r="F541" s="24"/>
      <c r="G541" s="24"/>
      <c r="I541" s="24"/>
      <c r="O541" s="24"/>
      <c r="AH541" s="24"/>
      <c r="BA541" s="24"/>
      <c r="BM541" s="24"/>
      <c r="BN541" s="30"/>
      <c r="BP541" s="30"/>
      <c r="BQ541" s="30"/>
      <c r="BR541" s="30"/>
      <c r="BS541" s="31"/>
    </row>
    <row r="542" spans="2:71" ht="60" customHeight="1">
      <c r="B542" s="20"/>
      <c r="F542" s="24"/>
      <c r="G542" s="24"/>
      <c r="I542" s="24"/>
      <c r="O542" s="24"/>
      <c r="AH542" s="24"/>
      <c r="BA542" s="24"/>
      <c r="BM542" s="24"/>
      <c r="BN542" s="30"/>
      <c r="BP542" s="30"/>
      <c r="BQ542" s="30"/>
      <c r="BR542" s="30"/>
      <c r="BS542" s="31"/>
    </row>
    <row r="543" spans="2:71" ht="60" customHeight="1">
      <c r="B543" s="20"/>
      <c r="F543" s="24"/>
      <c r="G543" s="24"/>
      <c r="I543" s="24"/>
      <c r="O543" s="24"/>
      <c r="AH543" s="24"/>
      <c r="BA543" s="24"/>
      <c r="BM543" s="24"/>
      <c r="BN543" s="30"/>
      <c r="BP543" s="30"/>
      <c r="BQ543" s="30"/>
      <c r="BR543" s="30"/>
      <c r="BS543" s="31"/>
    </row>
    <row r="544" spans="2:71" ht="60" customHeight="1">
      <c r="B544" s="20"/>
      <c r="F544" s="24"/>
      <c r="G544" s="24"/>
      <c r="I544" s="24"/>
      <c r="O544" s="24"/>
      <c r="AH544" s="24"/>
      <c r="BA544" s="24"/>
      <c r="BM544" s="24"/>
      <c r="BN544" s="30"/>
      <c r="BP544" s="30"/>
      <c r="BQ544" s="30"/>
      <c r="BR544" s="30"/>
      <c r="BS544" s="31"/>
    </row>
    <row r="545" spans="2:71" ht="60" customHeight="1">
      <c r="B545" s="20"/>
      <c r="F545" s="24"/>
      <c r="G545" s="24"/>
      <c r="I545" s="24"/>
      <c r="O545" s="24"/>
      <c r="AH545" s="24"/>
      <c r="BA545" s="24"/>
      <c r="BM545" s="24"/>
      <c r="BN545" s="30"/>
      <c r="BP545" s="30"/>
      <c r="BQ545" s="30"/>
      <c r="BR545" s="30"/>
      <c r="BS545" s="31"/>
    </row>
    <row r="546" spans="2:71" ht="60" customHeight="1">
      <c r="B546" s="20"/>
      <c r="F546" s="24"/>
      <c r="G546" s="24"/>
      <c r="I546" s="24"/>
      <c r="O546" s="24"/>
      <c r="AH546" s="24"/>
      <c r="BA546" s="24"/>
      <c r="BM546" s="24"/>
      <c r="BN546" s="30"/>
      <c r="BP546" s="30"/>
      <c r="BQ546" s="30"/>
      <c r="BR546" s="30"/>
      <c r="BS546" s="31"/>
    </row>
    <row r="547" spans="2:71" ht="60" customHeight="1">
      <c r="B547" s="20"/>
      <c r="F547" s="24"/>
      <c r="G547" s="24"/>
      <c r="I547" s="24"/>
      <c r="O547" s="24"/>
      <c r="AH547" s="24"/>
      <c r="BA547" s="24"/>
      <c r="BM547" s="24"/>
      <c r="BN547" s="30"/>
      <c r="BP547" s="30"/>
      <c r="BQ547" s="30"/>
      <c r="BR547" s="30"/>
      <c r="BS547" s="31"/>
    </row>
    <row r="548" spans="2:71" ht="60" customHeight="1">
      <c r="B548" s="20"/>
      <c r="F548" s="24"/>
      <c r="G548" s="24"/>
      <c r="I548" s="24"/>
      <c r="O548" s="24"/>
      <c r="AH548" s="24"/>
      <c r="BA548" s="24"/>
      <c r="BM548" s="24"/>
      <c r="BN548" s="30"/>
      <c r="BP548" s="30"/>
      <c r="BQ548" s="30"/>
      <c r="BR548" s="30"/>
      <c r="BS548" s="31"/>
    </row>
    <row r="549" spans="2:71" ht="60" customHeight="1">
      <c r="B549" s="20"/>
      <c r="F549" s="24"/>
      <c r="G549" s="24"/>
      <c r="I549" s="24"/>
      <c r="O549" s="24"/>
      <c r="AH549" s="24"/>
      <c r="BA549" s="24"/>
      <c r="BM549" s="24"/>
      <c r="BN549" s="30"/>
      <c r="BP549" s="30"/>
      <c r="BQ549" s="30"/>
      <c r="BR549" s="30"/>
      <c r="BS549" s="31"/>
    </row>
    <row r="550" spans="2:71" ht="60" customHeight="1">
      <c r="B550" s="20"/>
      <c r="F550" s="24"/>
      <c r="G550" s="24"/>
      <c r="I550" s="24"/>
      <c r="O550" s="24"/>
      <c r="AH550" s="24"/>
      <c r="BA550" s="24"/>
      <c r="BM550" s="24"/>
      <c r="BN550" s="30"/>
      <c r="BP550" s="30"/>
      <c r="BQ550" s="30"/>
      <c r="BR550" s="30"/>
      <c r="BS550" s="31"/>
    </row>
    <row r="551" spans="2:71" ht="60" customHeight="1">
      <c r="B551" s="20"/>
      <c r="F551" s="24"/>
      <c r="G551" s="24"/>
      <c r="I551" s="24"/>
      <c r="O551" s="24"/>
      <c r="AH551" s="24"/>
      <c r="BA551" s="24"/>
      <c r="BM551" s="24"/>
      <c r="BN551" s="30"/>
      <c r="BP551" s="30"/>
      <c r="BQ551" s="30"/>
      <c r="BR551" s="30"/>
      <c r="BS551" s="31"/>
    </row>
    <row r="552" spans="2:71" ht="60" customHeight="1">
      <c r="B552" s="20"/>
      <c r="F552" s="24"/>
      <c r="G552" s="24"/>
      <c r="I552" s="24"/>
      <c r="O552" s="24"/>
      <c r="AH552" s="24"/>
      <c r="BA552" s="24"/>
      <c r="BM552" s="24"/>
      <c r="BN552" s="30"/>
      <c r="BP552" s="30"/>
      <c r="BQ552" s="30"/>
      <c r="BR552" s="30"/>
      <c r="BS552" s="31"/>
    </row>
    <row r="553" spans="2:71" ht="60" customHeight="1">
      <c r="B553" s="20"/>
      <c r="F553" s="24"/>
      <c r="G553" s="24"/>
      <c r="I553" s="24"/>
      <c r="O553" s="24"/>
      <c r="AH553" s="24"/>
      <c r="BA553" s="24"/>
      <c r="BM553" s="24"/>
      <c r="BN553" s="30"/>
      <c r="BP553" s="30"/>
      <c r="BQ553" s="30"/>
      <c r="BR553" s="30"/>
      <c r="BS553" s="31"/>
    </row>
    <row r="554" spans="2:71" ht="60" customHeight="1">
      <c r="B554" s="20"/>
      <c r="F554" s="24"/>
      <c r="G554" s="24"/>
      <c r="I554" s="24"/>
      <c r="O554" s="24"/>
      <c r="AH554" s="24"/>
      <c r="BA554" s="24"/>
      <c r="BM554" s="24"/>
      <c r="BN554" s="30"/>
      <c r="BP554" s="30"/>
      <c r="BQ554" s="30"/>
      <c r="BR554" s="30"/>
      <c r="BS554" s="31"/>
    </row>
    <row r="555" spans="2:71" ht="60" customHeight="1">
      <c r="B555" s="20"/>
      <c r="F555" s="24"/>
      <c r="G555" s="24"/>
      <c r="I555" s="24"/>
      <c r="O555" s="24"/>
      <c r="AH555" s="24"/>
      <c r="BA555" s="24"/>
      <c r="BM555" s="24"/>
      <c r="BN555" s="30"/>
      <c r="BP555" s="30"/>
      <c r="BQ555" s="30"/>
      <c r="BR555" s="30"/>
      <c r="BS555" s="31"/>
    </row>
    <row r="556" spans="2:71" ht="60" customHeight="1">
      <c r="B556" s="20"/>
      <c r="F556" s="24"/>
      <c r="G556" s="24"/>
      <c r="I556" s="24"/>
      <c r="O556" s="24"/>
      <c r="AH556" s="24"/>
      <c r="BA556" s="24"/>
      <c r="BM556" s="24"/>
      <c r="BN556" s="30"/>
      <c r="BP556" s="30"/>
      <c r="BQ556" s="30"/>
      <c r="BR556" s="30"/>
      <c r="BS556" s="31"/>
    </row>
    <row r="557" spans="2:71" ht="60" customHeight="1">
      <c r="B557" s="20"/>
      <c r="F557" s="24"/>
      <c r="G557" s="24"/>
      <c r="I557" s="24"/>
      <c r="O557" s="24"/>
      <c r="AH557" s="24"/>
      <c r="BA557" s="24"/>
      <c r="BM557" s="24"/>
      <c r="BN557" s="30"/>
      <c r="BP557" s="30"/>
      <c r="BQ557" s="30"/>
      <c r="BR557" s="30"/>
      <c r="BS557" s="31"/>
    </row>
    <row r="558" spans="2:71" ht="60" customHeight="1">
      <c r="B558" s="20"/>
      <c r="F558" s="24"/>
      <c r="G558" s="24"/>
      <c r="I558" s="24"/>
      <c r="O558" s="24"/>
      <c r="AH558" s="24"/>
      <c r="BA558" s="24"/>
      <c r="BM558" s="24"/>
      <c r="BN558" s="30"/>
      <c r="BP558" s="30"/>
      <c r="BQ558" s="30"/>
      <c r="BR558" s="30"/>
      <c r="BS558" s="31"/>
    </row>
    <row r="559" spans="2:71" ht="60" customHeight="1">
      <c r="B559" s="20"/>
      <c r="F559" s="24"/>
      <c r="G559" s="24"/>
      <c r="I559" s="24"/>
      <c r="O559" s="24"/>
      <c r="AH559" s="24"/>
      <c r="BA559" s="24"/>
      <c r="BM559" s="24"/>
      <c r="BN559" s="30"/>
      <c r="BP559" s="30"/>
      <c r="BQ559" s="30"/>
      <c r="BR559" s="30"/>
      <c r="BS559" s="31"/>
    </row>
    <row r="560" spans="2:71" ht="60" customHeight="1">
      <c r="B560" s="20"/>
      <c r="F560" s="24"/>
      <c r="G560" s="24"/>
      <c r="I560" s="24"/>
      <c r="O560" s="24"/>
      <c r="AH560" s="24"/>
      <c r="BA560" s="24"/>
      <c r="BM560" s="24"/>
      <c r="BN560" s="30"/>
      <c r="BP560" s="30"/>
      <c r="BQ560" s="30"/>
      <c r="BR560" s="30"/>
      <c r="BS560" s="31"/>
    </row>
    <row r="561" spans="2:71" ht="60" customHeight="1">
      <c r="B561" s="20"/>
      <c r="F561" s="24"/>
      <c r="G561" s="24"/>
      <c r="I561" s="24"/>
      <c r="O561" s="24"/>
      <c r="AH561" s="24"/>
      <c r="BA561" s="24"/>
      <c r="BM561" s="24"/>
      <c r="BN561" s="30"/>
      <c r="BP561" s="30"/>
      <c r="BQ561" s="30"/>
      <c r="BR561" s="30"/>
      <c r="BS561" s="31"/>
    </row>
    <row r="562" spans="2:71" ht="60" customHeight="1">
      <c r="B562" s="20"/>
      <c r="F562" s="24"/>
      <c r="G562" s="24"/>
      <c r="I562" s="24"/>
      <c r="O562" s="24"/>
      <c r="AH562" s="24"/>
      <c r="BA562" s="24"/>
      <c r="BM562" s="24"/>
      <c r="BN562" s="30"/>
      <c r="BP562" s="30"/>
      <c r="BQ562" s="30"/>
      <c r="BR562" s="30"/>
      <c r="BS562" s="31"/>
    </row>
    <row r="563" spans="2:71" ht="60" customHeight="1">
      <c r="B563" s="20"/>
      <c r="F563" s="24"/>
      <c r="G563" s="24"/>
      <c r="I563" s="24"/>
      <c r="O563" s="24"/>
      <c r="AH563" s="24"/>
      <c r="BA563" s="24"/>
      <c r="BM563" s="24"/>
      <c r="BN563" s="30"/>
      <c r="BP563" s="30"/>
      <c r="BQ563" s="30"/>
      <c r="BR563" s="30"/>
      <c r="BS563" s="31"/>
    </row>
    <row r="564" spans="2:71" ht="60" customHeight="1">
      <c r="B564" s="20"/>
      <c r="F564" s="24"/>
      <c r="G564" s="24"/>
      <c r="I564" s="24"/>
      <c r="O564" s="24"/>
      <c r="AH564" s="24"/>
      <c r="BA564" s="24"/>
      <c r="BM564" s="24"/>
      <c r="BN564" s="30"/>
      <c r="BP564" s="30"/>
      <c r="BQ564" s="30"/>
      <c r="BR564" s="30"/>
      <c r="BS564" s="31"/>
    </row>
    <row r="565" spans="2:71" ht="60" customHeight="1">
      <c r="B565" s="20"/>
      <c r="F565" s="24"/>
      <c r="G565" s="24"/>
      <c r="I565" s="24"/>
      <c r="O565" s="24"/>
      <c r="AH565" s="24"/>
      <c r="BA565" s="24"/>
      <c r="BM565" s="24"/>
      <c r="BN565" s="30"/>
      <c r="BP565" s="30"/>
      <c r="BQ565" s="30"/>
      <c r="BR565" s="30"/>
      <c r="BS565" s="31"/>
    </row>
    <row r="566" spans="2:71" ht="60" customHeight="1">
      <c r="B566" s="20"/>
      <c r="F566" s="24"/>
      <c r="G566" s="24"/>
      <c r="I566" s="24"/>
      <c r="O566" s="24"/>
      <c r="AH566" s="24"/>
      <c r="BA566" s="24"/>
      <c r="BM566" s="24"/>
      <c r="BN566" s="30"/>
      <c r="BP566" s="30"/>
      <c r="BQ566" s="30"/>
      <c r="BR566" s="30"/>
      <c r="BS566" s="31"/>
    </row>
    <row r="567" spans="2:71" ht="60" customHeight="1">
      <c r="B567" s="20"/>
      <c r="F567" s="24"/>
      <c r="G567" s="24"/>
      <c r="I567" s="24"/>
      <c r="O567" s="24"/>
      <c r="AH567" s="24"/>
      <c r="BA567" s="24"/>
      <c r="BM567" s="24"/>
      <c r="BN567" s="30"/>
      <c r="BP567" s="30"/>
      <c r="BQ567" s="30"/>
      <c r="BR567" s="30"/>
      <c r="BS567" s="31"/>
    </row>
    <row r="568" spans="2:71" ht="60" customHeight="1">
      <c r="B568" s="20"/>
      <c r="F568" s="24"/>
      <c r="G568" s="24"/>
      <c r="I568" s="24"/>
      <c r="O568" s="24"/>
      <c r="AH568" s="24"/>
      <c r="BA568" s="24"/>
      <c r="BM568" s="24"/>
      <c r="BN568" s="30"/>
      <c r="BP568" s="30"/>
      <c r="BQ568" s="30"/>
      <c r="BR568" s="30"/>
      <c r="BS568" s="31"/>
    </row>
    <row r="569" spans="2:71" ht="60" customHeight="1">
      <c r="B569" s="20"/>
      <c r="F569" s="24"/>
      <c r="G569" s="24"/>
      <c r="I569" s="24"/>
      <c r="O569" s="24"/>
      <c r="AH569" s="24"/>
      <c r="BA569" s="24"/>
      <c r="BM569" s="24"/>
      <c r="BN569" s="30"/>
      <c r="BP569" s="30"/>
      <c r="BQ569" s="30"/>
      <c r="BR569" s="30"/>
      <c r="BS569" s="31"/>
    </row>
    <row r="570" spans="2:71" ht="60" customHeight="1">
      <c r="B570" s="20"/>
      <c r="F570" s="24"/>
      <c r="G570" s="24"/>
      <c r="I570" s="24"/>
      <c r="O570" s="24"/>
      <c r="AH570" s="24"/>
      <c r="BA570" s="24"/>
      <c r="BM570" s="24"/>
      <c r="BN570" s="30"/>
      <c r="BP570" s="30"/>
      <c r="BQ570" s="30"/>
      <c r="BR570" s="30"/>
      <c r="BS570" s="31"/>
    </row>
    <row r="571" spans="2:71" ht="60" customHeight="1">
      <c r="B571" s="20"/>
      <c r="F571" s="24"/>
      <c r="G571" s="24"/>
      <c r="I571" s="24"/>
      <c r="O571" s="24"/>
      <c r="AH571" s="24"/>
      <c r="BA571" s="24"/>
      <c r="BM571" s="24"/>
      <c r="BN571" s="30"/>
      <c r="BP571" s="30"/>
      <c r="BQ571" s="30"/>
      <c r="BR571" s="30"/>
      <c r="BS571" s="31"/>
    </row>
    <row r="572" spans="2:71" ht="60" customHeight="1">
      <c r="B572" s="20"/>
      <c r="F572" s="24"/>
      <c r="G572" s="24"/>
      <c r="I572" s="24"/>
      <c r="O572" s="24"/>
      <c r="AH572" s="24"/>
      <c r="BA572" s="24"/>
      <c r="BM572" s="24"/>
      <c r="BN572" s="30"/>
      <c r="BP572" s="30"/>
      <c r="BQ572" s="30"/>
      <c r="BR572" s="30"/>
      <c r="BS572" s="31"/>
    </row>
    <row r="573" spans="2:71" ht="60" customHeight="1">
      <c r="B573" s="20"/>
      <c r="F573" s="24"/>
      <c r="G573" s="24"/>
      <c r="I573" s="24"/>
      <c r="O573" s="24"/>
      <c r="AH573" s="24"/>
      <c r="BA573" s="24"/>
      <c r="BM573" s="24"/>
      <c r="BN573" s="30"/>
      <c r="BP573" s="30"/>
      <c r="BQ573" s="30"/>
      <c r="BR573" s="30"/>
      <c r="BS573" s="31"/>
    </row>
    <row r="574" spans="2:71" ht="60" customHeight="1">
      <c r="B574" s="20"/>
      <c r="F574" s="24"/>
      <c r="G574" s="24"/>
      <c r="I574" s="24"/>
      <c r="O574" s="24"/>
      <c r="AH574" s="24"/>
      <c r="BA574" s="24"/>
      <c r="BM574" s="24"/>
      <c r="BN574" s="30"/>
      <c r="BP574" s="30"/>
      <c r="BQ574" s="30"/>
      <c r="BR574" s="30"/>
      <c r="BS574" s="31"/>
    </row>
    <row r="575" spans="2:71" ht="60" customHeight="1">
      <c r="B575" s="20"/>
      <c r="F575" s="24"/>
      <c r="G575" s="24"/>
      <c r="I575" s="24"/>
      <c r="O575" s="24"/>
      <c r="AH575" s="24"/>
      <c r="BA575" s="24"/>
      <c r="BM575" s="24"/>
      <c r="BN575" s="30"/>
      <c r="BP575" s="30"/>
      <c r="BQ575" s="30"/>
      <c r="BR575" s="30"/>
      <c r="BS575" s="31"/>
    </row>
    <row r="576" spans="2:71" ht="60" customHeight="1">
      <c r="B576" s="20"/>
      <c r="F576" s="24"/>
      <c r="G576" s="24"/>
      <c r="I576" s="24"/>
      <c r="O576" s="24"/>
      <c r="AH576" s="24"/>
      <c r="BA576" s="24"/>
      <c r="BM576" s="24"/>
      <c r="BN576" s="30"/>
      <c r="BP576" s="30"/>
      <c r="BQ576" s="30"/>
      <c r="BR576" s="30"/>
      <c r="BS576" s="31"/>
    </row>
    <row r="577" spans="2:71" ht="60" customHeight="1">
      <c r="B577" s="20"/>
      <c r="F577" s="24"/>
      <c r="G577" s="24"/>
      <c r="I577" s="24"/>
      <c r="O577" s="24"/>
      <c r="AH577" s="24"/>
      <c r="BA577" s="24"/>
      <c r="BM577" s="24"/>
      <c r="BN577" s="30"/>
      <c r="BP577" s="30"/>
      <c r="BQ577" s="30"/>
      <c r="BR577" s="30"/>
      <c r="BS577" s="31"/>
    </row>
    <row r="578" spans="2:71" ht="60" customHeight="1">
      <c r="B578" s="20"/>
      <c r="F578" s="24"/>
      <c r="G578" s="24"/>
      <c r="I578" s="24"/>
      <c r="O578" s="24"/>
      <c r="AH578" s="24"/>
      <c r="BA578" s="24"/>
      <c r="BM578" s="24"/>
      <c r="BN578" s="30"/>
      <c r="BP578" s="30"/>
      <c r="BQ578" s="30"/>
      <c r="BR578" s="30"/>
      <c r="BS578" s="31"/>
    </row>
    <row r="579" spans="2:71" ht="60" customHeight="1">
      <c r="B579" s="20"/>
      <c r="F579" s="24"/>
      <c r="G579" s="24"/>
      <c r="I579" s="24"/>
      <c r="O579" s="24"/>
      <c r="AH579" s="24"/>
      <c r="BA579" s="24"/>
      <c r="BM579" s="24"/>
      <c r="BN579" s="30"/>
      <c r="BP579" s="30"/>
      <c r="BQ579" s="30"/>
      <c r="BR579" s="30"/>
      <c r="BS579" s="31"/>
    </row>
    <row r="580" spans="2:71" ht="60" customHeight="1">
      <c r="B580" s="20"/>
      <c r="F580" s="24"/>
      <c r="G580" s="24"/>
      <c r="I580" s="24"/>
      <c r="O580" s="24"/>
      <c r="AH580" s="24"/>
      <c r="BA580" s="24"/>
      <c r="BM580" s="24"/>
      <c r="BN580" s="30"/>
      <c r="BP580" s="30"/>
      <c r="BQ580" s="30"/>
      <c r="BR580" s="30"/>
      <c r="BS580" s="31"/>
    </row>
    <row r="581" spans="2:71" ht="60" customHeight="1">
      <c r="B581" s="20"/>
      <c r="F581" s="24"/>
      <c r="G581" s="24"/>
      <c r="I581" s="24"/>
      <c r="O581" s="24"/>
      <c r="AH581" s="24"/>
      <c r="BA581" s="24"/>
      <c r="BM581" s="24"/>
      <c r="BN581" s="30"/>
      <c r="BP581" s="30"/>
      <c r="BQ581" s="30"/>
      <c r="BR581" s="30"/>
      <c r="BS581" s="31"/>
    </row>
    <row r="582" spans="2:71" ht="60" customHeight="1">
      <c r="B582" s="20"/>
      <c r="F582" s="24"/>
      <c r="G582" s="24"/>
      <c r="I582" s="24"/>
      <c r="O582" s="24"/>
      <c r="AH582" s="24"/>
      <c r="BA582" s="24"/>
      <c r="BM582" s="24"/>
      <c r="BN582" s="30"/>
      <c r="BP582" s="30"/>
      <c r="BQ582" s="30"/>
      <c r="BR582" s="30"/>
      <c r="BS582" s="31"/>
    </row>
    <row r="583" spans="2:71" ht="60" customHeight="1">
      <c r="B583" s="20"/>
      <c r="F583" s="24"/>
      <c r="G583" s="24"/>
      <c r="I583" s="24"/>
      <c r="O583" s="24"/>
      <c r="AH583" s="24"/>
      <c r="BA583" s="24"/>
      <c r="BM583" s="24"/>
      <c r="BN583" s="30"/>
      <c r="BP583" s="30"/>
      <c r="BQ583" s="30"/>
      <c r="BR583" s="30"/>
      <c r="BS583" s="31"/>
    </row>
    <row r="584" spans="2:71" ht="60" customHeight="1">
      <c r="B584" s="20"/>
      <c r="F584" s="24"/>
      <c r="G584" s="24"/>
      <c r="I584" s="24"/>
      <c r="O584" s="24"/>
      <c r="AH584" s="24"/>
      <c r="BA584" s="24"/>
      <c r="BM584" s="24"/>
      <c r="BN584" s="30"/>
      <c r="BP584" s="30"/>
      <c r="BQ584" s="30"/>
      <c r="BR584" s="30"/>
      <c r="BS584" s="31"/>
    </row>
    <row r="585" spans="2:71" ht="60" customHeight="1">
      <c r="B585" s="20"/>
      <c r="F585" s="24"/>
      <c r="G585" s="24"/>
      <c r="I585" s="24"/>
      <c r="O585" s="24"/>
      <c r="AH585" s="24"/>
      <c r="BA585" s="24"/>
      <c r="BM585" s="24"/>
      <c r="BN585" s="30"/>
      <c r="BP585" s="30"/>
      <c r="BQ585" s="30"/>
      <c r="BR585" s="30"/>
      <c r="BS585" s="31"/>
    </row>
    <row r="586" spans="2:71" ht="60" customHeight="1">
      <c r="B586" s="20"/>
      <c r="F586" s="24"/>
      <c r="G586" s="24"/>
      <c r="I586" s="24"/>
      <c r="O586" s="24"/>
      <c r="AH586" s="24"/>
      <c r="BA586" s="24"/>
      <c r="BM586" s="24"/>
      <c r="BN586" s="30"/>
      <c r="BP586" s="30"/>
      <c r="BQ586" s="30"/>
      <c r="BR586" s="30"/>
      <c r="BS586" s="31"/>
    </row>
    <row r="587" spans="2:71" ht="60" customHeight="1">
      <c r="B587" s="20"/>
      <c r="F587" s="24"/>
      <c r="G587" s="24"/>
      <c r="I587" s="24"/>
      <c r="O587" s="24"/>
      <c r="AH587" s="24"/>
      <c r="BA587" s="24"/>
      <c r="BM587" s="24"/>
      <c r="BN587" s="30"/>
      <c r="BP587" s="30"/>
      <c r="BQ587" s="30"/>
      <c r="BR587" s="30"/>
      <c r="BS587" s="31"/>
    </row>
    <row r="588" spans="2:71" ht="60" customHeight="1">
      <c r="B588" s="20"/>
      <c r="F588" s="24"/>
      <c r="G588" s="24"/>
      <c r="I588" s="24"/>
      <c r="O588" s="24"/>
      <c r="AH588" s="24"/>
      <c r="BA588" s="24"/>
      <c r="BM588" s="24"/>
      <c r="BN588" s="30"/>
      <c r="BP588" s="30"/>
      <c r="BQ588" s="30"/>
      <c r="BR588" s="30"/>
      <c r="BS588" s="31"/>
    </row>
    <row r="589" spans="2:71" ht="60" customHeight="1">
      <c r="B589" s="20"/>
      <c r="F589" s="24"/>
      <c r="G589" s="24"/>
      <c r="I589" s="24"/>
      <c r="O589" s="24"/>
      <c r="AH589" s="24"/>
      <c r="BA589" s="24"/>
      <c r="BM589" s="24"/>
      <c r="BN589" s="30"/>
      <c r="BP589" s="30"/>
      <c r="BQ589" s="30"/>
      <c r="BR589" s="30"/>
      <c r="BS589" s="31"/>
    </row>
    <row r="590" spans="2:71" ht="60" customHeight="1">
      <c r="B590" s="20"/>
      <c r="F590" s="24"/>
      <c r="G590" s="24"/>
      <c r="I590" s="24"/>
      <c r="O590" s="24"/>
      <c r="AH590" s="24"/>
      <c r="BA590" s="24"/>
      <c r="BM590" s="24"/>
      <c r="BN590" s="30"/>
      <c r="BP590" s="30"/>
      <c r="BQ590" s="30"/>
      <c r="BR590" s="30"/>
      <c r="BS590" s="31"/>
    </row>
    <row r="591" spans="2:71" ht="60" customHeight="1">
      <c r="B591" s="20"/>
      <c r="F591" s="24"/>
      <c r="G591" s="24"/>
      <c r="I591" s="24"/>
      <c r="O591" s="24"/>
      <c r="AH591" s="24"/>
      <c r="BA591" s="24"/>
      <c r="BM591" s="24"/>
      <c r="BN591" s="30"/>
      <c r="BP591" s="30"/>
      <c r="BQ591" s="30"/>
      <c r="BR591" s="30"/>
      <c r="BS591" s="31"/>
    </row>
    <row r="592" spans="2:71" ht="60" customHeight="1">
      <c r="B592" s="20"/>
      <c r="F592" s="24"/>
      <c r="G592" s="24"/>
      <c r="I592" s="24"/>
      <c r="O592" s="24"/>
      <c r="AH592" s="24"/>
      <c r="BA592" s="24"/>
      <c r="BM592" s="24"/>
      <c r="BN592" s="30"/>
      <c r="BP592" s="30"/>
      <c r="BQ592" s="30"/>
      <c r="BR592" s="30"/>
      <c r="BS592" s="31"/>
    </row>
    <row r="593" spans="2:71" ht="60" customHeight="1">
      <c r="B593" s="20"/>
      <c r="F593" s="24"/>
      <c r="G593" s="24"/>
      <c r="I593" s="24"/>
      <c r="O593" s="24"/>
      <c r="AH593" s="24"/>
      <c r="BA593" s="24"/>
      <c r="BM593" s="24"/>
      <c r="BN593" s="30"/>
      <c r="BP593" s="30"/>
      <c r="BQ593" s="30"/>
      <c r="BR593" s="30"/>
      <c r="BS593" s="31"/>
    </row>
    <row r="594" spans="2:71" ht="60" customHeight="1">
      <c r="B594" s="20"/>
      <c r="F594" s="24"/>
      <c r="G594" s="24"/>
      <c r="I594" s="24"/>
      <c r="O594" s="24"/>
      <c r="AH594" s="24"/>
      <c r="BA594" s="24"/>
      <c r="BM594" s="24"/>
      <c r="BN594" s="30"/>
      <c r="BP594" s="30"/>
      <c r="BQ594" s="30"/>
      <c r="BR594" s="30"/>
      <c r="BS594" s="31"/>
    </row>
    <row r="595" spans="2:71" ht="60" customHeight="1">
      <c r="B595" s="20"/>
      <c r="F595" s="24"/>
      <c r="G595" s="24"/>
      <c r="I595" s="24"/>
      <c r="O595" s="24"/>
      <c r="AH595" s="24"/>
      <c r="BA595" s="24"/>
      <c r="BM595" s="24"/>
      <c r="BN595" s="30"/>
      <c r="BP595" s="30"/>
      <c r="BQ595" s="30"/>
      <c r="BR595" s="30"/>
      <c r="BS595" s="31"/>
    </row>
    <row r="596" spans="2:71" ht="60" customHeight="1">
      <c r="B596" s="20"/>
      <c r="F596" s="24"/>
      <c r="G596" s="24"/>
      <c r="I596" s="24"/>
      <c r="O596" s="24"/>
      <c r="AH596" s="24"/>
      <c r="BA596" s="24"/>
      <c r="BM596" s="24"/>
      <c r="BN596" s="30"/>
      <c r="BP596" s="30"/>
      <c r="BQ596" s="30"/>
      <c r="BR596" s="30"/>
      <c r="BS596" s="31"/>
    </row>
    <row r="597" spans="2:71" ht="60" customHeight="1">
      <c r="B597" s="20"/>
      <c r="F597" s="24"/>
      <c r="G597" s="24"/>
      <c r="I597" s="24"/>
      <c r="O597" s="24"/>
      <c r="AH597" s="24"/>
      <c r="BA597" s="24"/>
      <c r="BM597" s="24"/>
      <c r="BN597" s="30"/>
      <c r="BP597" s="30"/>
      <c r="BQ597" s="30"/>
      <c r="BR597" s="30"/>
      <c r="BS597" s="31"/>
    </row>
    <row r="598" spans="2:71" ht="60" customHeight="1">
      <c r="B598" s="20"/>
      <c r="F598" s="24"/>
      <c r="G598" s="24"/>
      <c r="I598" s="24"/>
      <c r="O598" s="24"/>
      <c r="AH598" s="24"/>
      <c r="BA598" s="24"/>
      <c r="BM598" s="24"/>
      <c r="BN598" s="30"/>
      <c r="BP598" s="30"/>
      <c r="BQ598" s="30"/>
      <c r="BR598" s="30"/>
      <c r="BS598" s="31"/>
    </row>
    <row r="599" spans="2:71" ht="60" customHeight="1">
      <c r="B599" s="20"/>
      <c r="F599" s="24"/>
      <c r="G599" s="24"/>
      <c r="I599" s="24"/>
      <c r="O599" s="24"/>
      <c r="AH599" s="24"/>
      <c r="BA599" s="24"/>
      <c r="BM599" s="24"/>
      <c r="BN599" s="30"/>
      <c r="BP599" s="30"/>
      <c r="BQ599" s="30"/>
      <c r="BR599" s="30"/>
      <c r="BS599" s="31"/>
    </row>
    <row r="600" spans="2:71" ht="60" customHeight="1">
      <c r="B600" s="20"/>
      <c r="F600" s="24"/>
      <c r="G600" s="24"/>
      <c r="I600" s="24"/>
      <c r="O600" s="24"/>
      <c r="AH600" s="24"/>
      <c r="BA600" s="24"/>
      <c r="BM600" s="24"/>
      <c r="BN600" s="30"/>
      <c r="BP600" s="30"/>
      <c r="BQ600" s="30"/>
      <c r="BR600" s="30"/>
      <c r="BS600" s="31"/>
    </row>
    <row r="601" spans="2:71" ht="60" customHeight="1">
      <c r="B601" s="20"/>
      <c r="F601" s="24"/>
      <c r="G601" s="24"/>
      <c r="I601" s="24"/>
      <c r="O601" s="24"/>
      <c r="AH601" s="24"/>
      <c r="BA601" s="24"/>
      <c r="BM601" s="24"/>
      <c r="BN601" s="30"/>
      <c r="BP601" s="30"/>
      <c r="BQ601" s="30"/>
      <c r="BR601" s="30"/>
      <c r="BS601" s="31"/>
    </row>
    <row r="602" spans="2:71" ht="60" customHeight="1">
      <c r="B602" s="20"/>
      <c r="F602" s="24"/>
      <c r="G602" s="24"/>
      <c r="I602" s="24"/>
      <c r="O602" s="24"/>
      <c r="AH602" s="24"/>
      <c r="BA602" s="24"/>
      <c r="BM602" s="24"/>
      <c r="BN602" s="30"/>
      <c r="BP602" s="30"/>
      <c r="BQ602" s="30"/>
      <c r="BR602" s="30"/>
      <c r="BS602" s="31"/>
    </row>
    <row r="603" spans="2:71" ht="60" customHeight="1">
      <c r="B603" s="20"/>
      <c r="F603" s="24"/>
      <c r="G603" s="24"/>
      <c r="I603" s="24"/>
      <c r="O603" s="24"/>
      <c r="AH603" s="24"/>
      <c r="BA603" s="24"/>
      <c r="BM603" s="24"/>
      <c r="BN603" s="30"/>
      <c r="BP603" s="30"/>
      <c r="BQ603" s="30"/>
      <c r="BR603" s="30"/>
      <c r="BS603" s="31"/>
    </row>
    <row r="604" spans="2:71" ht="60" customHeight="1">
      <c r="B604" s="20"/>
      <c r="F604" s="24"/>
      <c r="G604" s="24"/>
      <c r="I604" s="24"/>
      <c r="O604" s="24"/>
      <c r="AH604" s="24"/>
      <c r="BA604" s="24"/>
      <c r="BM604" s="24"/>
      <c r="BN604" s="30"/>
      <c r="BP604" s="30"/>
      <c r="BQ604" s="30"/>
      <c r="BR604" s="30"/>
      <c r="BS604" s="31"/>
    </row>
    <row r="605" spans="2:71" ht="60" customHeight="1">
      <c r="B605" s="20"/>
      <c r="F605" s="24"/>
      <c r="G605" s="24"/>
      <c r="I605" s="24"/>
      <c r="O605" s="24"/>
      <c r="AH605" s="24"/>
      <c r="BA605" s="24"/>
      <c r="BM605" s="24"/>
      <c r="BN605" s="30"/>
      <c r="BP605" s="30"/>
      <c r="BQ605" s="30"/>
      <c r="BR605" s="30"/>
      <c r="BS605" s="31"/>
    </row>
    <row r="606" spans="2:71" ht="60" customHeight="1">
      <c r="B606" s="20"/>
      <c r="F606" s="24"/>
      <c r="G606" s="24"/>
      <c r="I606" s="24"/>
      <c r="O606" s="24"/>
      <c r="AH606" s="24"/>
      <c r="BA606" s="24"/>
      <c r="BM606" s="24"/>
      <c r="BN606" s="30"/>
      <c r="BP606" s="30"/>
      <c r="BQ606" s="30"/>
      <c r="BR606" s="30"/>
      <c r="BS606" s="31"/>
    </row>
    <row r="607" spans="2:71" ht="60" customHeight="1">
      <c r="B607" s="20"/>
      <c r="F607" s="24"/>
      <c r="G607" s="24"/>
      <c r="I607" s="24"/>
      <c r="O607" s="24"/>
      <c r="AH607" s="24"/>
      <c r="BA607" s="24"/>
      <c r="BM607" s="24"/>
      <c r="BN607" s="30"/>
      <c r="BP607" s="30"/>
      <c r="BQ607" s="30"/>
      <c r="BR607" s="30"/>
      <c r="BS607" s="31"/>
    </row>
    <row r="608" spans="2:71" ht="60" customHeight="1">
      <c r="B608" s="20"/>
      <c r="F608" s="24"/>
      <c r="G608" s="24"/>
      <c r="I608" s="24"/>
      <c r="O608" s="24"/>
      <c r="AH608" s="24"/>
      <c r="BA608" s="24"/>
      <c r="BM608" s="24"/>
      <c r="BN608" s="30"/>
      <c r="BP608" s="30"/>
      <c r="BQ608" s="30"/>
      <c r="BR608" s="30"/>
      <c r="BS608" s="31"/>
    </row>
    <row r="609" spans="2:71" ht="60" customHeight="1">
      <c r="B609" s="20"/>
      <c r="F609" s="24"/>
      <c r="G609" s="24"/>
      <c r="I609" s="24"/>
      <c r="O609" s="24"/>
      <c r="AH609" s="24"/>
      <c r="BA609" s="24"/>
      <c r="BM609" s="24"/>
      <c r="BN609" s="30"/>
      <c r="BP609" s="30"/>
      <c r="BQ609" s="30"/>
      <c r="BR609" s="30"/>
      <c r="BS609" s="31"/>
    </row>
    <row r="610" spans="2:71" ht="60" customHeight="1">
      <c r="B610" s="20"/>
      <c r="F610" s="24"/>
      <c r="G610" s="24"/>
      <c r="I610" s="24"/>
      <c r="O610" s="24"/>
      <c r="AH610" s="24"/>
      <c r="BA610" s="24"/>
      <c r="BM610" s="24"/>
      <c r="BN610" s="30"/>
      <c r="BP610" s="30"/>
      <c r="BQ610" s="30"/>
      <c r="BR610" s="30"/>
      <c r="BS610" s="31"/>
    </row>
    <row r="611" spans="2:71" ht="60" customHeight="1">
      <c r="B611" s="20"/>
      <c r="F611" s="24"/>
      <c r="G611" s="24"/>
      <c r="I611" s="24"/>
      <c r="O611" s="24"/>
      <c r="AH611" s="24"/>
      <c r="BA611" s="24"/>
      <c r="BM611" s="24"/>
      <c r="BN611" s="30"/>
      <c r="BP611" s="30"/>
      <c r="BQ611" s="30"/>
      <c r="BR611" s="30"/>
      <c r="BS611" s="31"/>
    </row>
    <row r="612" spans="2:71" ht="60" customHeight="1">
      <c r="B612" s="20"/>
      <c r="F612" s="24"/>
      <c r="G612" s="24"/>
      <c r="I612" s="24"/>
      <c r="O612" s="24"/>
      <c r="AH612" s="24"/>
      <c r="BA612" s="24"/>
      <c r="BM612" s="24"/>
      <c r="BN612" s="30"/>
      <c r="BP612" s="30"/>
      <c r="BQ612" s="30"/>
      <c r="BR612" s="30"/>
      <c r="BS612" s="31"/>
    </row>
    <row r="613" spans="2:71" ht="60" customHeight="1">
      <c r="B613" s="20"/>
      <c r="F613" s="24"/>
      <c r="G613" s="24"/>
      <c r="I613" s="24"/>
      <c r="O613" s="24"/>
      <c r="AH613" s="24"/>
      <c r="BA613" s="24"/>
      <c r="BM613" s="24"/>
      <c r="BN613" s="30"/>
      <c r="BP613" s="30"/>
      <c r="BQ613" s="30"/>
      <c r="BR613" s="30"/>
      <c r="BS613" s="31"/>
    </row>
    <row r="614" spans="2:71" ht="60" customHeight="1">
      <c r="B614" s="20"/>
      <c r="F614" s="24"/>
      <c r="G614" s="24"/>
      <c r="I614" s="24"/>
      <c r="O614" s="24"/>
      <c r="AH614" s="24"/>
      <c r="BA614" s="24"/>
      <c r="BM614" s="24"/>
      <c r="BN614" s="30"/>
      <c r="BP614" s="30"/>
      <c r="BQ614" s="30"/>
      <c r="BR614" s="30"/>
      <c r="BS614" s="31"/>
    </row>
    <row r="615" spans="2:71" ht="60" customHeight="1">
      <c r="B615" s="20"/>
      <c r="F615" s="24"/>
      <c r="G615" s="24"/>
      <c r="I615" s="24"/>
      <c r="O615" s="24"/>
      <c r="AH615" s="24"/>
      <c r="BA615" s="24"/>
      <c r="BM615" s="24"/>
      <c r="BN615" s="30"/>
      <c r="BP615" s="30"/>
      <c r="BQ615" s="30"/>
      <c r="BR615" s="30"/>
      <c r="BS615" s="31"/>
    </row>
    <row r="616" spans="2:71" ht="60" customHeight="1">
      <c r="B616" s="20"/>
      <c r="F616" s="24"/>
      <c r="G616" s="24"/>
      <c r="I616" s="24"/>
      <c r="O616" s="24"/>
      <c r="AH616" s="24"/>
      <c r="BA616" s="24"/>
      <c r="BM616" s="24"/>
      <c r="BN616" s="30"/>
      <c r="BP616" s="30"/>
      <c r="BQ616" s="30"/>
      <c r="BR616" s="30"/>
      <c r="BS616" s="31"/>
    </row>
    <row r="617" spans="2:71" ht="60" customHeight="1">
      <c r="B617" s="20"/>
      <c r="F617" s="24"/>
      <c r="G617" s="24"/>
      <c r="I617" s="24"/>
      <c r="O617" s="24"/>
      <c r="AH617" s="24"/>
      <c r="BA617" s="24"/>
      <c r="BM617" s="24"/>
      <c r="BN617" s="30"/>
      <c r="BP617" s="30"/>
      <c r="BQ617" s="30"/>
      <c r="BR617" s="30"/>
      <c r="BS617" s="31"/>
    </row>
    <row r="618" spans="2:71" ht="60" customHeight="1">
      <c r="B618" s="20"/>
      <c r="F618" s="24"/>
      <c r="G618" s="24"/>
      <c r="I618" s="24"/>
      <c r="O618" s="24"/>
      <c r="AH618" s="24"/>
      <c r="BA618" s="24"/>
      <c r="BM618" s="24"/>
      <c r="BN618" s="30"/>
      <c r="BP618" s="30"/>
      <c r="BQ618" s="30"/>
      <c r="BR618" s="30"/>
      <c r="BS618" s="31"/>
    </row>
    <row r="619" spans="2:71" ht="60" customHeight="1">
      <c r="B619" s="20"/>
      <c r="F619" s="24"/>
      <c r="G619" s="24"/>
      <c r="I619" s="24"/>
      <c r="O619" s="24"/>
      <c r="AH619" s="24"/>
      <c r="BA619" s="24"/>
      <c r="BM619" s="24"/>
      <c r="BN619" s="30"/>
      <c r="BP619" s="30"/>
      <c r="BQ619" s="30"/>
      <c r="BR619" s="30"/>
      <c r="BS619" s="31"/>
    </row>
    <row r="620" spans="2:71" ht="60" customHeight="1">
      <c r="B620" s="20"/>
      <c r="F620" s="24"/>
      <c r="G620" s="24"/>
      <c r="I620" s="24"/>
      <c r="O620" s="24"/>
      <c r="AH620" s="24"/>
      <c r="BA620" s="24"/>
      <c r="BM620" s="24"/>
      <c r="BN620" s="30"/>
      <c r="BP620" s="30"/>
      <c r="BQ620" s="30"/>
      <c r="BR620" s="30"/>
      <c r="BS620" s="31"/>
    </row>
    <row r="621" spans="2:71" ht="60" customHeight="1">
      <c r="B621" s="20"/>
      <c r="F621" s="24"/>
      <c r="G621" s="24"/>
      <c r="I621" s="24"/>
      <c r="O621" s="24"/>
      <c r="AH621" s="24"/>
      <c r="BA621" s="24"/>
      <c r="BM621" s="24"/>
      <c r="BN621" s="30"/>
      <c r="BP621" s="30"/>
      <c r="BQ621" s="30"/>
      <c r="BR621" s="30"/>
      <c r="BS621" s="31"/>
    </row>
    <row r="622" spans="2:71" ht="60" customHeight="1">
      <c r="B622" s="20"/>
      <c r="F622" s="24"/>
      <c r="G622" s="24"/>
      <c r="I622" s="24"/>
      <c r="O622" s="24"/>
      <c r="AH622" s="24"/>
      <c r="BA622" s="24"/>
      <c r="BM622" s="24"/>
      <c r="BN622" s="30"/>
      <c r="BP622" s="30"/>
      <c r="BQ622" s="30"/>
      <c r="BR622" s="30"/>
      <c r="BS622" s="31"/>
    </row>
    <row r="623" spans="2:71" ht="60" customHeight="1">
      <c r="B623" s="20"/>
      <c r="F623" s="24"/>
      <c r="G623" s="24"/>
      <c r="I623" s="24"/>
      <c r="O623" s="24"/>
      <c r="AH623" s="24"/>
      <c r="BA623" s="24"/>
      <c r="BM623" s="24"/>
      <c r="BN623" s="30"/>
      <c r="BP623" s="30"/>
      <c r="BQ623" s="30"/>
      <c r="BR623" s="30"/>
      <c r="BS623" s="31"/>
    </row>
    <row r="624" spans="2:71" ht="60" customHeight="1">
      <c r="B624" s="20"/>
      <c r="F624" s="24"/>
      <c r="G624" s="24"/>
      <c r="I624" s="24"/>
      <c r="O624" s="24"/>
      <c r="AH624" s="24"/>
      <c r="BA624" s="24"/>
      <c r="BM624" s="24"/>
      <c r="BN624" s="30"/>
      <c r="BP624" s="30"/>
      <c r="BQ624" s="30"/>
      <c r="BR624" s="30"/>
      <c r="BS624" s="31"/>
    </row>
    <row r="625" spans="2:71" ht="60" customHeight="1">
      <c r="B625" s="20"/>
      <c r="F625" s="24"/>
      <c r="G625" s="24"/>
      <c r="I625" s="24"/>
      <c r="O625" s="24"/>
      <c r="AH625" s="24"/>
      <c r="BA625" s="24"/>
      <c r="BM625" s="24"/>
      <c r="BN625" s="30"/>
      <c r="BP625" s="30"/>
      <c r="BQ625" s="30"/>
      <c r="BR625" s="30"/>
      <c r="BS625" s="31"/>
    </row>
    <row r="626" spans="2:71" ht="60" customHeight="1">
      <c r="B626" s="20"/>
      <c r="F626" s="24"/>
      <c r="G626" s="24"/>
      <c r="I626" s="24"/>
      <c r="O626" s="24"/>
      <c r="AH626" s="24"/>
      <c r="BA626" s="24"/>
      <c r="BM626" s="24"/>
      <c r="BN626" s="30"/>
      <c r="BP626" s="30"/>
      <c r="BQ626" s="30"/>
      <c r="BR626" s="30"/>
      <c r="BS626" s="31"/>
    </row>
    <row r="627" spans="2:71" ht="60" customHeight="1">
      <c r="B627" s="20"/>
      <c r="F627" s="24"/>
      <c r="G627" s="24"/>
      <c r="I627" s="24"/>
      <c r="O627" s="24"/>
      <c r="AH627" s="24"/>
      <c r="BA627" s="24"/>
      <c r="BM627" s="24"/>
      <c r="BN627" s="30"/>
      <c r="BP627" s="30"/>
      <c r="BQ627" s="30"/>
      <c r="BR627" s="30"/>
      <c r="BS627" s="31"/>
    </row>
    <row r="628" spans="2:71" ht="60" customHeight="1">
      <c r="B628" s="20"/>
      <c r="F628" s="24"/>
      <c r="G628" s="24"/>
      <c r="I628" s="24"/>
      <c r="O628" s="24"/>
      <c r="AH628" s="24"/>
      <c r="BA628" s="24"/>
      <c r="BM628" s="24"/>
      <c r="BN628" s="30"/>
      <c r="BP628" s="30"/>
      <c r="BQ628" s="30"/>
      <c r="BR628" s="30"/>
      <c r="BS628" s="31"/>
    </row>
    <row r="629" spans="2:71" ht="60" customHeight="1">
      <c r="B629" s="20"/>
      <c r="F629" s="24"/>
      <c r="G629" s="24"/>
      <c r="I629" s="24"/>
      <c r="O629" s="24"/>
      <c r="AH629" s="24"/>
      <c r="BA629" s="24"/>
      <c r="BM629" s="24"/>
      <c r="BN629" s="30"/>
      <c r="BP629" s="30"/>
      <c r="BQ629" s="30"/>
      <c r="BR629" s="30"/>
      <c r="BS629" s="31"/>
    </row>
    <row r="630" spans="2:71" ht="60" customHeight="1">
      <c r="B630" s="20"/>
      <c r="F630" s="24"/>
      <c r="G630" s="24"/>
      <c r="I630" s="24"/>
      <c r="O630" s="24"/>
      <c r="AH630" s="24"/>
      <c r="BA630" s="24"/>
      <c r="BM630" s="24"/>
      <c r="BN630" s="30"/>
      <c r="BP630" s="30"/>
      <c r="BQ630" s="30"/>
      <c r="BR630" s="30"/>
      <c r="BS630" s="31"/>
    </row>
    <row r="631" spans="2:71" ht="60" customHeight="1">
      <c r="B631" s="20"/>
      <c r="F631" s="24"/>
      <c r="G631" s="24"/>
      <c r="I631" s="24"/>
      <c r="O631" s="24"/>
      <c r="AH631" s="24"/>
      <c r="BA631" s="24"/>
      <c r="BM631" s="24"/>
      <c r="BN631" s="30"/>
      <c r="BP631" s="30"/>
      <c r="BQ631" s="30"/>
      <c r="BR631" s="30"/>
      <c r="BS631" s="31"/>
    </row>
    <row r="632" spans="2:71" ht="60" customHeight="1">
      <c r="B632" s="20"/>
      <c r="F632" s="24"/>
      <c r="G632" s="24"/>
      <c r="I632" s="24"/>
      <c r="O632" s="24"/>
      <c r="AH632" s="24"/>
      <c r="BA632" s="24"/>
      <c r="BM632" s="24"/>
      <c r="BN632" s="30"/>
      <c r="BP632" s="30"/>
      <c r="BQ632" s="30"/>
      <c r="BR632" s="30"/>
      <c r="BS632" s="31"/>
    </row>
    <row r="633" spans="2:71" ht="60" customHeight="1">
      <c r="B633" s="20"/>
      <c r="F633" s="24"/>
      <c r="G633" s="24"/>
      <c r="I633" s="24"/>
      <c r="O633" s="24"/>
      <c r="AH633" s="24"/>
      <c r="BA633" s="24"/>
      <c r="BM633" s="24"/>
      <c r="BN633" s="30"/>
      <c r="BP633" s="30"/>
      <c r="BQ633" s="30"/>
      <c r="BR633" s="30"/>
      <c r="BS633" s="31"/>
    </row>
    <row r="634" spans="2:71" ht="60" customHeight="1">
      <c r="B634" s="20"/>
      <c r="F634" s="24"/>
      <c r="G634" s="24"/>
      <c r="I634" s="24"/>
      <c r="O634" s="24"/>
      <c r="AH634" s="24"/>
      <c r="BA634" s="24"/>
      <c r="BM634" s="24"/>
      <c r="BN634" s="30"/>
      <c r="BP634" s="30"/>
      <c r="BQ634" s="30"/>
      <c r="BR634" s="30"/>
      <c r="BS634" s="31"/>
    </row>
    <row r="635" spans="2:71" ht="60" customHeight="1">
      <c r="B635" s="20"/>
      <c r="F635" s="24"/>
      <c r="G635" s="24"/>
      <c r="I635" s="24"/>
      <c r="O635" s="24"/>
      <c r="AH635" s="24"/>
      <c r="BA635" s="24"/>
      <c r="BM635" s="24"/>
      <c r="BN635" s="30"/>
      <c r="BP635" s="30"/>
      <c r="BQ635" s="30"/>
      <c r="BR635" s="30"/>
      <c r="BS635" s="31"/>
    </row>
    <row r="636" spans="2:71" ht="60" customHeight="1">
      <c r="B636" s="20"/>
      <c r="F636" s="24"/>
      <c r="G636" s="24"/>
      <c r="I636" s="24"/>
      <c r="O636" s="24"/>
      <c r="AH636" s="24"/>
      <c r="BA636" s="24"/>
      <c r="BM636" s="24"/>
      <c r="BN636" s="30"/>
      <c r="BP636" s="30"/>
      <c r="BQ636" s="30"/>
      <c r="BR636" s="30"/>
      <c r="BS636" s="31"/>
    </row>
    <row r="637" spans="2:71" ht="60" customHeight="1">
      <c r="B637" s="20"/>
      <c r="F637" s="24"/>
      <c r="G637" s="24"/>
      <c r="I637" s="24"/>
      <c r="O637" s="24"/>
      <c r="AH637" s="24"/>
      <c r="BA637" s="24"/>
      <c r="BM637" s="24"/>
      <c r="BN637" s="30"/>
      <c r="BP637" s="30"/>
      <c r="BQ637" s="30"/>
      <c r="BR637" s="30"/>
      <c r="BS637" s="31"/>
    </row>
    <row r="638" spans="2:71" ht="60" customHeight="1">
      <c r="B638" s="20"/>
      <c r="F638" s="24"/>
      <c r="G638" s="24"/>
      <c r="I638" s="24"/>
      <c r="O638" s="24"/>
      <c r="AH638" s="24"/>
      <c r="BA638" s="24"/>
      <c r="BM638" s="24"/>
      <c r="BN638" s="30"/>
      <c r="BP638" s="30"/>
      <c r="BQ638" s="30"/>
      <c r="BR638" s="30"/>
      <c r="BS638" s="31"/>
    </row>
    <row r="639" spans="2:71" ht="60" customHeight="1">
      <c r="B639" s="20"/>
      <c r="F639" s="24"/>
      <c r="G639" s="24"/>
      <c r="I639" s="24"/>
      <c r="O639" s="24"/>
      <c r="AH639" s="24"/>
      <c r="BA639" s="24"/>
      <c r="BM639" s="24"/>
      <c r="BN639" s="30"/>
      <c r="BP639" s="30"/>
      <c r="BQ639" s="30"/>
      <c r="BR639" s="30"/>
      <c r="BS639" s="31"/>
    </row>
    <row r="640" spans="2:71" ht="60" customHeight="1">
      <c r="B640" s="20"/>
      <c r="F640" s="24"/>
      <c r="G640" s="24"/>
      <c r="I640" s="24"/>
      <c r="O640" s="24"/>
      <c r="AH640" s="24"/>
      <c r="BA640" s="24"/>
      <c r="BM640" s="24"/>
      <c r="BN640" s="30"/>
      <c r="BP640" s="30"/>
      <c r="BQ640" s="30"/>
      <c r="BR640" s="30"/>
      <c r="BS640" s="31"/>
    </row>
    <row r="641" spans="2:71" ht="60" customHeight="1">
      <c r="B641" s="20"/>
      <c r="F641" s="24"/>
      <c r="G641" s="24"/>
      <c r="I641" s="24"/>
      <c r="O641" s="24"/>
      <c r="AH641" s="24"/>
      <c r="BA641" s="24"/>
      <c r="BM641" s="24"/>
      <c r="BN641" s="30"/>
      <c r="BP641" s="30"/>
      <c r="BQ641" s="30"/>
      <c r="BR641" s="30"/>
      <c r="BS641" s="31"/>
    </row>
    <row r="642" spans="2:71" ht="60" customHeight="1">
      <c r="B642" s="20"/>
      <c r="F642" s="24"/>
      <c r="G642" s="24"/>
      <c r="I642" s="24"/>
      <c r="O642" s="24"/>
      <c r="AH642" s="24"/>
      <c r="BA642" s="24"/>
      <c r="BM642" s="24"/>
      <c r="BN642" s="30"/>
      <c r="BP642" s="30"/>
      <c r="BQ642" s="30"/>
      <c r="BR642" s="30"/>
      <c r="BS642" s="31"/>
    </row>
    <row r="643" spans="2:71" ht="60" customHeight="1">
      <c r="B643" s="20"/>
      <c r="F643" s="24"/>
      <c r="G643" s="24"/>
      <c r="I643" s="24"/>
      <c r="O643" s="24"/>
      <c r="AH643" s="24"/>
      <c r="BA643" s="24"/>
      <c r="BM643" s="24"/>
      <c r="BN643" s="30"/>
      <c r="BP643" s="30"/>
      <c r="BQ643" s="30"/>
      <c r="BR643" s="30"/>
      <c r="BS643" s="31"/>
    </row>
    <row r="644" spans="2:71" ht="60" customHeight="1">
      <c r="B644" s="20"/>
      <c r="F644" s="24"/>
      <c r="G644" s="24"/>
      <c r="I644" s="24"/>
      <c r="O644" s="24"/>
      <c r="AH644" s="24"/>
      <c r="BA644" s="24"/>
      <c r="BM644" s="24"/>
      <c r="BN644" s="30"/>
      <c r="BP644" s="30"/>
      <c r="BQ644" s="30"/>
      <c r="BR644" s="30"/>
      <c r="BS644" s="31"/>
    </row>
    <row r="645" spans="2:71" ht="60" customHeight="1">
      <c r="B645" s="20"/>
      <c r="F645" s="24"/>
      <c r="G645" s="24"/>
      <c r="I645" s="24"/>
      <c r="O645" s="24"/>
      <c r="AH645" s="24"/>
      <c r="BA645" s="24"/>
      <c r="BM645" s="24"/>
      <c r="BN645" s="30"/>
      <c r="BP645" s="30"/>
      <c r="BQ645" s="30"/>
      <c r="BR645" s="30"/>
      <c r="BS645" s="31"/>
    </row>
    <row r="646" spans="2:71" ht="60" customHeight="1">
      <c r="B646" s="20"/>
      <c r="F646" s="24"/>
      <c r="G646" s="24"/>
      <c r="I646" s="24"/>
      <c r="O646" s="24"/>
      <c r="AH646" s="24"/>
      <c r="BA646" s="24"/>
      <c r="BM646" s="24"/>
      <c r="BN646" s="30"/>
      <c r="BP646" s="30"/>
      <c r="BQ646" s="30"/>
      <c r="BR646" s="30"/>
      <c r="BS646" s="31"/>
    </row>
    <row r="647" spans="2:71" ht="60" customHeight="1">
      <c r="B647" s="20"/>
      <c r="F647" s="24"/>
      <c r="G647" s="24"/>
      <c r="I647" s="24"/>
      <c r="O647" s="24"/>
      <c r="AH647" s="24"/>
      <c r="BA647" s="24"/>
      <c r="BM647" s="24"/>
      <c r="BN647" s="30"/>
      <c r="BP647" s="30"/>
      <c r="BQ647" s="30"/>
      <c r="BR647" s="30"/>
      <c r="BS647" s="31"/>
    </row>
    <row r="648" spans="2:71" ht="60" customHeight="1">
      <c r="B648" s="20"/>
      <c r="F648" s="24"/>
      <c r="G648" s="24"/>
      <c r="I648" s="24"/>
      <c r="O648" s="24"/>
      <c r="AH648" s="24"/>
      <c r="BA648" s="24"/>
      <c r="BM648" s="24"/>
      <c r="BN648" s="30"/>
      <c r="BP648" s="30"/>
      <c r="BQ648" s="30"/>
      <c r="BR648" s="30"/>
      <c r="BS648" s="31"/>
    </row>
    <row r="649" spans="2:71" ht="60" customHeight="1">
      <c r="B649" s="20"/>
      <c r="F649" s="24"/>
      <c r="G649" s="24"/>
      <c r="I649" s="24"/>
      <c r="O649" s="24"/>
      <c r="AH649" s="24"/>
      <c r="BA649" s="24"/>
      <c r="BM649" s="24"/>
      <c r="BN649" s="30"/>
      <c r="BP649" s="30"/>
      <c r="BQ649" s="30"/>
      <c r="BR649" s="30"/>
      <c r="BS649" s="31"/>
    </row>
    <row r="650" spans="2:71" ht="60" customHeight="1">
      <c r="B650" s="20"/>
      <c r="F650" s="24"/>
      <c r="G650" s="24"/>
      <c r="I650" s="24"/>
      <c r="O650" s="24"/>
      <c r="AH650" s="24"/>
      <c r="BA650" s="24"/>
      <c r="BM650" s="24"/>
      <c r="BN650" s="30"/>
      <c r="BP650" s="30"/>
      <c r="BQ650" s="30"/>
      <c r="BR650" s="30"/>
      <c r="BS650" s="31"/>
    </row>
    <row r="651" spans="2:71" ht="60" customHeight="1">
      <c r="B651" s="20"/>
      <c r="F651" s="24"/>
      <c r="G651" s="24"/>
      <c r="I651" s="24"/>
      <c r="O651" s="24"/>
      <c r="AH651" s="24"/>
      <c r="BA651" s="24"/>
      <c r="BM651" s="24"/>
      <c r="BN651" s="30"/>
      <c r="BP651" s="30"/>
      <c r="BQ651" s="30"/>
      <c r="BR651" s="30"/>
      <c r="BS651" s="31"/>
    </row>
    <row r="652" spans="2:71" ht="60" customHeight="1">
      <c r="B652" s="20"/>
      <c r="F652" s="24"/>
      <c r="G652" s="24"/>
      <c r="I652" s="24"/>
      <c r="O652" s="24"/>
      <c r="AH652" s="24"/>
      <c r="BA652" s="24"/>
      <c r="BM652" s="24"/>
      <c r="BN652" s="30"/>
      <c r="BP652" s="30"/>
      <c r="BQ652" s="30"/>
      <c r="BR652" s="30"/>
      <c r="BS652" s="31"/>
    </row>
    <row r="653" spans="2:71" ht="60" customHeight="1">
      <c r="B653" s="20"/>
      <c r="F653" s="24"/>
      <c r="G653" s="24"/>
      <c r="I653" s="24"/>
      <c r="O653" s="24"/>
      <c r="AH653" s="24"/>
      <c r="BA653" s="24"/>
      <c r="BM653" s="24"/>
      <c r="BN653" s="30"/>
      <c r="BP653" s="30"/>
      <c r="BQ653" s="30"/>
      <c r="BR653" s="30"/>
      <c r="BS653" s="31"/>
    </row>
    <row r="654" spans="2:71" ht="60" customHeight="1">
      <c r="B654" s="20"/>
      <c r="F654" s="24"/>
      <c r="G654" s="24"/>
      <c r="I654" s="24"/>
      <c r="O654" s="24"/>
      <c r="AH654" s="24"/>
      <c r="BA654" s="24"/>
      <c r="BM654" s="24"/>
      <c r="BN654" s="30"/>
      <c r="BP654" s="30"/>
      <c r="BQ654" s="30"/>
      <c r="BR654" s="30"/>
      <c r="BS654" s="31"/>
    </row>
    <row r="655" spans="2:71" ht="60" customHeight="1">
      <c r="B655" s="20"/>
      <c r="F655" s="24"/>
      <c r="G655" s="24"/>
      <c r="I655" s="24"/>
      <c r="O655" s="24"/>
      <c r="AH655" s="24"/>
      <c r="BA655" s="24"/>
      <c r="BM655" s="24"/>
      <c r="BN655" s="30"/>
      <c r="BP655" s="30"/>
      <c r="BQ655" s="30"/>
      <c r="BR655" s="30"/>
      <c r="BS655" s="31"/>
    </row>
    <row r="656" spans="2:71" ht="60" customHeight="1">
      <c r="B656" s="20"/>
      <c r="F656" s="24"/>
      <c r="G656" s="24"/>
      <c r="I656" s="24"/>
      <c r="O656" s="24"/>
      <c r="AH656" s="24"/>
      <c r="BA656" s="24"/>
      <c r="BM656" s="24"/>
      <c r="BN656" s="30"/>
      <c r="BP656" s="30"/>
      <c r="BQ656" s="30"/>
      <c r="BR656" s="30"/>
      <c r="BS656" s="31"/>
    </row>
    <row r="657" spans="2:71" ht="60" customHeight="1">
      <c r="B657" s="20"/>
      <c r="F657" s="24"/>
      <c r="G657" s="24"/>
      <c r="I657" s="24"/>
      <c r="O657" s="24"/>
      <c r="AH657" s="24"/>
      <c r="BA657" s="24"/>
      <c r="BM657" s="24"/>
      <c r="BN657" s="30"/>
      <c r="BP657" s="30"/>
      <c r="BQ657" s="30"/>
      <c r="BR657" s="30"/>
      <c r="BS657" s="31"/>
    </row>
    <row r="658" spans="2:71" ht="60" customHeight="1">
      <c r="B658" s="20"/>
      <c r="F658" s="24"/>
      <c r="G658" s="24"/>
      <c r="I658" s="24"/>
      <c r="O658" s="24"/>
      <c r="AH658" s="24"/>
      <c r="BA658" s="24"/>
      <c r="BM658" s="24"/>
      <c r="BN658" s="30"/>
      <c r="BP658" s="30"/>
      <c r="BQ658" s="30"/>
      <c r="BR658" s="30"/>
      <c r="BS658" s="31"/>
    </row>
    <row r="659" spans="2:71" ht="60" customHeight="1">
      <c r="B659" s="20"/>
      <c r="F659" s="24"/>
      <c r="G659" s="24"/>
      <c r="I659" s="24"/>
      <c r="O659" s="24"/>
      <c r="AH659" s="24"/>
      <c r="BA659" s="24"/>
      <c r="BM659" s="24"/>
      <c r="BN659" s="30"/>
      <c r="BP659" s="30"/>
      <c r="BQ659" s="30"/>
      <c r="BR659" s="30"/>
      <c r="BS659" s="31"/>
    </row>
    <row r="660" spans="2:71" ht="60" customHeight="1">
      <c r="B660" s="20"/>
      <c r="F660" s="24"/>
      <c r="G660" s="24"/>
      <c r="I660" s="24"/>
      <c r="O660" s="24"/>
      <c r="AH660" s="24"/>
      <c r="BA660" s="24"/>
      <c r="BM660" s="24"/>
      <c r="BN660" s="30"/>
      <c r="BP660" s="30"/>
      <c r="BQ660" s="30"/>
      <c r="BR660" s="30"/>
      <c r="BS660" s="31"/>
    </row>
    <row r="661" spans="2:71" ht="60" customHeight="1">
      <c r="B661" s="20"/>
      <c r="F661" s="24"/>
      <c r="G661" s="24"/>
      <c r="I661" s="24"/>
      <c r="O661" s="24"/>
      <c r="AH661" s="24"/>
      <c r="BA661" s="24"/>
      <c r="BM661" s="24"/>
      <c r="BN661" s="30"/>
      <c r="BP661" s="30"/>
      <c r="BQ661" s="30"/>
      <c r="BR661" s="30"/>
      <c r="BS661" s="31"/>
    </row>
    <row r="662" spans="2:71" ht="60" customHeight="1">
      <c r="B662" s="20"/>
      <c r="F662" s="24"/>
      <c r="G662" s="24"/>
      <c r="I662" s="24"/>
      <c r="O662" s="24"/>
      <c r="AH662" s="24"/>
      <c r="BA662" s="24"/>
      <c r="BM662" s="24"/>
      <c r="BN662" s="30"/>
      <c r="BP662" s="30"/>
      <c r="BQ662" s="30"/>
      <c r="BR662" s="30"/>
      <c r="BS662" s="31"/>
    </row>
    <row r="663" spans="2:71" ht="60" customHeight="1">
      <c r="B663" s="20"/>
      <c r="F663" s="24"/>
      <c r="G663" s="24"/>
      <c r="I663" s="24"/>
      <c r="O663" s="24"/>
      <c r="AH663" s="24"/>
      <c r="BA663" s="24"/>
      <c r="BM663" s="24"/>
      <c r="BN663" s="30"/>
      <c r="BP663" s="30"/>
      <c r="BQ663" s="30"/>
      <c r="BR663" s="30"/>
      <c r="BS663" s="31"/>
    </row>
    <row r="664" spans="2:71" ht="60" customHeight="1">
      <c r="B664" s="20"/>
      <c r="F664" s="24"/>
      <c r="G664" s="24"/>
      <c r="I664" s="24"/>
      <c r="O664" s="24"/>
      <c r="AH664" s="24"/>
      <c r="BA664" s="24"/>
      <c r="BM664" s="24"/>
      <c r="BN664" s="30"/>
      <c r="BP664" s="30"/>
      <c r="BQ664" s="30"/>
      <c r="BR664" s="30"/>
      <c r="BS664" s="31"/>
    </row>
    <row r="665" spans="2:71" ht="60" customHeight="1">
      <c r="B665" s="20"/>
      <c r="F665" s="24"/>
      <c r="G665" s="24"/>
      <c r="I665" s="24"/>
      <c r="O665" s="24"/>
      <c r="AH665" s="24"/>
      <c r="BA665" s="24"/>
      <c r="BM665" s="24"/>
      <c r="BN665" s="30"/>
      <c r="BP665" s="30"/>
      <c r="BQ665" s="30"/>
      <c r="BR665" s="30"/>
      <c r="BS665" s="31"/>
    </row>
    <row r="666" spans="2:71" ht="60" customHeight="1">
      <c r="B666" s="20"/>
      <c r="F666" s="24"/>
      <c r="G666" s="24"/>
      <c r="I666" s="24"/>
      <c r="O666" s="24"/>
      <c r="AH666" s="24"/>
      <c r="BA666" s="24"/>
      <c r="BM666" s="24"/>
      <c r="BN666" s="30"/>
      <c r="BP666" s="30"/>
      <c r="BQ666" s="30"/>
      <c r="BR666" s="30"/>
      <c r="BS666" s="31"/>
    </row>
    <row r="667" spans="2:71" ht="60" customHeight="1">
      <c r="B667" s="20"/>
      <c r="F667" s="24"/>
      <c r="G667" s="24"/>
      <c r="I667" s="24"/>
      <c r="O667" s="24"/>
      <c r="AH667" s="24"/>
      <c r="BA667" s="24"/>
      <c r="BM667" s="24"/>
      <c r="BN667" s="30"/>
      <c r="BP667" s="30"/>
      <c r="BQ667" s="30"/>
      <c r="BR667" s="30"/>
      <c r="BS667" s="31"/>
    </row>
    <row r="668" spans="2:71" ht="60" customHeight="1">
      <c r="B668" s="20"/>
      <c r="F668" s="24"/>
      <c r="G668" s="24"/>
      <c r="I668" s="24"/>
      <c r="O668" s="24"/>
      <c r="AH668" s="24"/>
      <c r="BA668" s="24"/>
      <c r="BM668" s="24"/>
      <c r="BN668" s="30"/>
      <c r="BP668" s="30"/>
      <c r="BQ668" s="30"/>
      <c r="BR668" s="30"/>
      <c r="BS668" s="31"/>
    </row>
    <row r="669" spans="2:71" ht="60" customHeight="1">
      <c r="B669" s="20"/>
      <c r="F669" s="24"/>
      <c r="G669" s="24"/>
      <c r="I669" s="24"/>
      <c r="O669" s="24"/>
      <c r="AH669" s="24"/>
      <c r="BA669" s="24"/>
      <c r="BM669" s="24"/>
      <c r="BN669" s="30"/>
      <c r="BP669" s="30"/>
      <c r="BQ669" s="30"/>
      <c r="BR669" s="30"/>
      <c r="BS669" s="31"/>
    </row>
    <row r="670" spans="2:71" ht="60" customHeight="1">
      <c r="B670" s="20"/>
      <c r="F670" s="24"/>
      <c r="G670" s="24"/>
      <c r="I670" s="24"/>
      <c r="O670" s="24"/>
      <c r="AH670" s="24"/>
      <c r="BA670" s="24"/>
      <c r="BM670" s="24"/>
      <c r="BN670" s="30"/>
      <c r="BP670" s="30"/>
      <c r="BQ670" s="30"/>
      <c r="BR670" s="30"/>
      <c r="BS670" s="31"/>
    </row>
    <row r="671" spans="2:71" ht="60" customHeight="1">
      <c r="B671" s="20"/>
      <c r="F671" s="24"/>
      <c r="G671" s="24"/>
      <c r="I671" s="24"/>
      <c r="O671" s="24"/>
      <c r="AH671" s="24"/>
      <c r="BA671" s="24"/>
      <c r="BM671" s="24"/>
      <c r="BN671" s="30"/>
      <c r="BP671" s="30"/>
      <c r="BQ671" s="30"/>
      <c r="BR671" s="30"/>
      <c r="BS671" s="31"/>
    </row>
    <row r="672" spans="2:71" ht="60" customHeight="1">
      <c r="B672" s="20"/>
      <c r="F672" s="24"/>
      <c r="G672" s="24"/>
      <c r="I672" s="24"/>
      <c r="O672" s="24"/>
      <c r="AH672" s="24"/>
      <c r="BA672" s="24"/>
      <c r="BM672" s="24"/>
      <c r="BN672" s="30"/>
      <c r="BP672" s="30"/>
      <c r="BQ672" s="30"/>
      <c r="BR672" s="30"/>
      <c r="BS672" s="31"/>
    </row>
    <row r="673" spans="2:71" ht="60" customHeight="1">
      <c r="B673" s="20"/>
      <c r="F673" s="24"/>
      <c r="G673" s="24"/>
      <c r="I673" s="24"/>
      <c r="O673" s="24"/>
      <c r="AH673" s="24"/>
      <c r="BA673" s="24"/>
      <c r="BM673" s="24"/>
      <c r="BN673" s="30"/>
      <c r="BP673" s="30"/>
      <c r="BQ673" s="30"/>
      <c r="BR673" s="30"/>
      <c r="BS673" s="31"/>
    </row>
    <row r="674" spans="2:71" ht="60" customHeight="1">
      <c r="B674" s="20"/>
      <c r="F674" s="24"/>
      <c r="G674" s="24"/>
      <c r="I674" s="24"/>
      <c r="O674" s="24"/>
      <c r="AH674" s="24"/>
      <c r="BA674" s="24"/>
      <c r="BM674" s="24"/>
      <c r="BN674" s="30"/>
      <c r="BP674" s="30"/>
      <c r="BQ674" s="30"/>
      <c r="BR674" s="30"/>
      <c r="BS674" s="31"/>
    </row>
    <row r="675" spans="2:71" ht="60" customHeight="1">
      <c r="B675" s="20"/>
      <c r="F675" s="24"/>
      <c r="G675" s="24"/>
      <c r="I675" s="24"/>
      <c r="O675" s="24"/>
      <c r="AH675" s="24"/>
      <c r="BA675" s="24"/>
      <c r="BM675" s="24"/>
      <c r="BN675" s="30"/>
      <c r="BP675" s="30"/>
      <c r="BQ675" s="30"/>
      <c r="BR675" s="30"/>
      <c r="BS675" s="31"/>
    </row>
    <row r="676" spans="2:71" ht="60" customHeight="1">
      <c r="B676" s="20"/>
      <c r="F676" s="24"/>
      <c r="G676" s="24"/>
      <c r="I676" s="24"/>
      <c r="O676" s="24"/>
      <c r="AH676" s="24"/>
      <c r="BA676" s="24"/>
      <c r="BM676" s="24"/>
      <c r="BN676" s="30"/>
      <c r="BP676" s="30"/>
      <c r="BQ676" s="30"/>
      <c r="BR676" s="30"/>
      <c r="BS676" s="31"/>
    </row>
    <row r="677" spans="2:71" ht="60" customHeight="1">
      <c r="B677" s="20"/>
      <c r="F677" s="24"/>
      <c r="G677" s="24"/>
      <c r="I677" s="24"/>
      <c r="O677" s="24"/>
      <c r="AH677" s="24"/>
      <c r="BA677" s="24"/>
      <c r="BM677" s="24"/>
      <c r="BN677" s="30"/>
      <c r="BP677" s="30"/>
      <c r="BQ677" s="30"/>
      <c r="BR677" s="30"/>
      <c r="BS677" s="31"/>
    </row>
    <row r="678" spans="2:71" ht="60" customHeight="1">
      <c r="B678" s="20"/>
      <c r="F678" s="24"/>
      <c r="G678" s="24"/>
      <c r="I678" s="24"/>
      <c r="O678" s="24"/>
      <c r="AH678" s="24"/>
      <c r="BA678" s="24"/>
      <c r="BM678" s="24"/>
      <c r="BN678" s="30"/>
      <c r="BP678" s="30"/>
      <c r="BQ678" s="30"/>
      <c r="BR678" s="30"/>
      <c r="BS678" s="31"/>
    </row>
    <row r="679" spans="2:71" ht="60" customHeight="1">
      <c r="B679" s="20"/>
      <c r="F679" s="24"/>
      <c r="G679" s="24"/>
      <c r="I679" s="24"/>
      <c r="O679" s="24"/>
      <c r="AH679" s="24"/>
      <c r="BA679" s="24"/>
      <c r="BM679" s="24"/>
      <c r="BN679" s="30"/>
      <c r="BP679" s="30"/>
      <c r="BQ679" s="30"/>
      <c r="BR679" s="30"/>
      <c r="BS679" s="31"/>
    </row>
    <row r="680" spans="2:71" ht="60" customHeight="1">
      <c r="B680" s="20"/>
      <c r="F680" s="24"/>
      <c r="G680" s="24"/>
      <c r="I680" s="24"/>
      <c r="O680" s="24"/>
      <c r="AH680" s="24"/>
      <c r="BA680" s="24"/>
      <c r="BM680" s="24"/>
      <c r="BN680" s="30"/>
      <c r="BP680" s="30"/>
      <c r="BQ680" s="30"/>
      <c r="BR680" s="30"/>
      <c r="BS680" s="31"/>
    </row>
    <row r="681" spans="2:71" ht="60" customHeight="1">
      <c r="B681" s="20"/>
      <c r="F681" s="24"/>
      <c r="G681" s="24"/>
      <c r="I681" s="24"/>
      <c r="O681" s="24"/>
      <c r="AH681" s="24"/>
      <c r="BA681" s="24"/>
      <c r="BM681" s="24"/>
      <c r="BN681" s="30"/>
      <c r="BP681" s="30"/>
      <c r="BQ681" s="30"/>
      <c r="BR681" s="30"/>
      <c r="BS681" s="31"/>
    </row>
    <row r="682" spans="2:71" ht="60" customHeight="1">
      <c r="B682" s="20"/>
      <c r="F682" s="24"/>
      <c r="G682" s="24"/>
      <c r="I682" s="24"/>
      <c r="O682" s="24"/>
      <c r="AH682" s="24"/>
      <c r="BA682" s="24"/>
      <c r="BM682" s="24"/>
      <c r="BN682" s="30"/>
      <c r="BP682" s="30"/>
      <c r="BQ682" s="30"/>
      <c r="BR682" s="30"/>
      <c r="BS682" s="31"/>
    </row>
    <row r="683" spans="2:71" ht="60" customHeight="1">
      <c r="B683" s="20"/>
      <c r="F683" s="24"/>
      <c r="G683" s="24"/>
      <c r="I683" s="24"/>
      <c r="O683" s="24"/>
      <c r="AH683" s="24"/>
      <c r="BA683" s="24"/>
      <c r="BM683" s="24"/>
      <c r="BN683" s="30"/>
      <c r="BP683" s="30"/>
      <c r="BQ683" s="30"/>
      <c r="BR683" s="30"/>
      <c r="BS683" s="31"/>
    </row>
    <row r="684" spans="2:71" ht="60" customHeight="1">
      <c r="B684" s="20"/>
      <c r="F684" s="24"/>
      <c r="G684" s="24"/>
      <c r="I684" s="24"/>
      <c r="O684" s="24"/>
      <c r="AH684" s="24"/>
      <c r="BA684" s="24"/>
      <c r="BM684" s="24"/>
      <c r="BN684" s="30"/>
      <c r="BP684" s="30"/>
      <c r="BQ684" s="30"/>
      <c r="BR684" s="30"/>
      <c r="BS684" s="31"/>
    </row>
    <row r="685" spans="2:71" ht="60" customHeight="1">
      <c r="B685" s="20"/>
      <c r="F685" s="24"/>
      <c r="G685" s="24"/>
      <c r="I685" s="24"/>
      <c r="O685" s="24"/>
      <c r="AH685" s="24"/>
      <c r="BA685" s="24"/>
      <c r="BM685" s="24"/>
      <c r="BN685" s="30"/>
      <c r="BP685" s="30"/>
      <c r="BQ685" s="30"/>
      <c r="BR685" s="30"/>
      <c r="BS685" s="31"/>
    </row>
    <row r="686" spans="2:71" ht="60" customHeight="1">
      <c r="B686" s="20"/>
      <c r="F686" s="24"/>
      <c r="G686" s="24"/>
      <c r="I686" s="24"/>
      <c r="O686" s="24"/>
      <c r="AH686" s="24"/>
      <c r="BA686" s="24"/>
      <c r="BM686" s="24"/>
      <c r="BN686" s="30"/>
      <c r="BP686" s="30"/>
      <c r="BQ686" s="30"/>
      <c r="BR686" s="30"/>
      <c r="BS686" s="31"/>
    </row>
    <row r="687" spans="2:71" ht="60" customHeight="1">
      <c r="B687" s="20"/>
      <c r="F687" s="24"/>
      <c r="G687" s="24"/>
      <c r="I687" s="24"/>
      <c r="O687" s="24"/>
      <c r="AH687" s="24"/>
      <c r="BA687" s="24"/>
      <c r="BM687" s="24"/>
      <c r="BN687" s="30"/>
      <c r="BP687" s="30"/>
      <c r="BQ687" s="30"/>
      <c r="BR687" s="30"/>
      <c r="BS687" s="31"/>
    </row>
    <row r="688" spans="2:71" ht="60" customHeight="1">
      <c r="B688" s="20"/>
      <c r="F688" s="24"/>
      <c r="G688" s="24"/>
      <c r="I688" s="24"/>
      <c r="O688" s="24"/>
      <c r="AH688" s="24"/>
      <c r="BA688" s="24"/>
      <c r="BM688" s="24"/>
      <c r="BN688" s="30"/>
      <c r="BP688" s="30"/>
      <c r="BQ688" s="30"/>
      <c r="BR688" s="30"/>
      <c r="BS688" s="31"/>
    </row>
    <row r="689" spans="2:71" ht="60" customHeight="1">
      <c r="B689" s="20"/>
      <c r="F689" s="24"/>
      <c r="G689" s="24"/>
      <c r="I689" s="24"/>
      <c r="O689" s="24"/>
      <c r="AH689" s="24"/>
      <c r="BA689" s="24"/>
      <c r="BM689" s="24"/>
      <c r="BN689" s="30"/>
      <c r="BP689" s="30"/>
      <c r="BQ689" s="30"/>
      <c r="BR689" s="30"/>
      <c r="BS689" s="31"/>
    </row>
    <row r="690" spans="2:71" ht="60" customHeight="1">
      <c r="B690" s="20"/>
      <c r="F690" s="24"/>
      <c r="G690" s="24"/>
      <c r="I690" s="24"/>
      <c r="O690" s="24"/>
      <c r="AH690" s="24"/>
      <c r="BA690" s="24"/>
      <c r="BM690" s="24"/>
      <c r="BN690" s="30"/>
      <c r="BP690" s="30"/>
      <c r="BQ690" s="30"/>
      <c r="BR690" s="30"/>
      <c r="BS690" s="31"/>
    </row>
    <row r="691" spans="2:71" ht="60" customHeight="1">
      <c r="B691" s="20"/>
      <c r="F691" s="24"/>
      <c r="G691" s="24"/>
      <c r="I691" s="24"/>
      <c r="O691" s="24"/>
      <c r="AH691" s="24"/>
      <c r="BA691" s="24"/>
      <c r="BM691" s="24"/>
      <c r="BN691" s="30"/>
      <c r="BP691" s="30"/>
      <c r="BQ691" s="30"/>
      <c r="BR691" s="30"/>
      <c r="BS691" s="31"/>
    </row>
    <row r="692" spans="2:71" ht="60" customHeight="1">
      <c r="B692" s="20"/>
      <c r="F692" s="24"/>
      <c r="G692" s="24"/>
      <c r="I692" s="24"/>
      <c r="O692" s="24"/>
      <c r="AH692" s="24"/>
      <c r="BA692" s="24"/>
      <c r="BM692" s="24"/>
      <c r="BN692" s="30"/>
      <c r="BP692" s="30"/>
      <c r="BQ692" s="30"/>
      <c r="BR692" s="30"/>
      <c r="BS692" s="31"/>
    </row>
    <row r="693" spans="2:71" ht="60" customHeight="1">
      <c r="B693" s="20"/>
      <c r="F693" s="24"/>
      <c r="G693" s="24"/>
      <c r="I693" s="24"/>
      <c r="O693" s="24"/>
      <c r="AH693" s="24"/>
      <c r="BA693" s="24"/>
      <c r="BM693" s="24"/>
      <c r="BN693" s="30"/>
      <c r="BP693" s="30"/>
      <c r="BQ693" s="30"/>
      <c r="BR693" s="30"/>
      <c r="BS693" s="31"/>
    </row>
    <row r="694" spans="2:71" ht="60" customHeight="1">
      <c r="B694" s="20"/>
      <c r="F694" s="24"/>
      <c r="G694" s="24"/>
      <c r="I694" s="24"/>
      <c r="O694" s="24"/>
      <c r="AH694" s="24"/>
      <c r="BA694" s="24"/>
      <c r="BM694" s="24"/>
      <c r="BN694" s="30"/>
      <c r="BP694" s="30"/>
      <c r="BQ694" s="30"/>
      <c r="BR694" s="30"/>
      <c r="BS694" s="31"/>
    </row>
    <row r="695" spans="2:71" ht="60" customHeight="1">
      <c r="B695" s="20"/>
      <c r="F695" s="24"/>
      <c r="G695" s="24"/>
      <c r="I695" s="24"/>
      <c r="O695" s="24"/>
      <c r="AH695" s="24"/>
      <c r="BA695" s="24"/>
      <c r="BM695" s="24"/>
      <c r="BN695" s="30"/>
      <c r="BP695" s="30"/>
      <c r="BQ695" s="30"/>
      <c r="BR695" s="30"/>
      <c r="BS695" s="31"/>
    </row>
    <row r="696" spans="2:71" ht="60" customHeight="1">
      <c r="B696" s="20"/>
      <c r="F696" s="24"/>
      <c r="G696" s="24"/>
      <c r="I696" s="24"/>
      <c r="O696" s="24"/>
      <c r="AH696" s="24"/>
      <c r="BA696" s="24"/>
      <c r="BM696" s="24"/>
      <c r="BN696" s="30"/>
      <c r="BP696" s="30"/>
      <c r="BQ696" s="30"/>
      <c r="BR696" s="30"/>
      <c r="BS696" s="31"/>
    </row>
    <row r="697" spans="2:71" ht="60" customHeight="1">
      <c r="B697" s="20"/>
      <c r="F697" s="24"/>
      <c r="G697" s="24"/>
      <c r="I697" s="24"/>
      <c r="O697" s="24"/>
      <c r="AH697" s="24"/>
      <c r="BA697" s="24"/>
      <c r="BM697" s="24"/>
      <c r="BN697" s="30"/>
      <c r="BP697" s="30"/>
      <c r="BQ697" s="30"/>
      <c r="BR697" s="30"/>
      <c r="BS697" s="31"/>
    </row>
    <row r="698" spans="2:71" ht="60" customHeight="1">
      <c r="B698" s="20"/>
      <c r="F698" s="24"/>
      <c r="G698" s="24"/>
      <c r="I698" s="24"/>
      <c r="O698" s="24"/>
      <c r="AH698" s="24"/>
      <c r="BA698" s="24"/>
      <c r="BM698" s="24"/>
      <c r="BN698" s="30"/>
      <c r="BP698" s="30"/>
      <c r="BQ698" s="30"/>
      <c r="BR698" s="30"/>
      <c r="BS698" s="31"/>
    </row>
    <row r="699" spans="2:71" ht="60" customHeight="1">
      <c r="B699" s="20"/>
      <c r="F699" s="24"/>
      <c r="G699" s="24"/>
      <c r="I699" s="24"/>
      <c r="O699" s="24"/>
      <c r="AH699" s="24"/>
      <c r="BA699" s="24"/>
      <c r="BM699" s="24"/>
      <c r="BN699" s="30"/>
      <c r="BP699" s="30"/>
      <c r="BQ699" s="30"/>
      <c r="BR699" s="30"/>
      <c r="BS699" s="31"/>
    </row>
    <row r="700" spans="2:71" ht="60" customHeight="1">
      <c r="B700" s="20"/>
      <c r="F700" s="24"/>
      <c r="G700" s="24"/>
      <c r="I700" s="24"/>
      <c r="O700" s="24"/>
      <c r="AH700" s="24"/>
      <c r="BA700" s="24"/>
      <c r="BM700" s="24"/>
      <c r="BN700" s="30"/>
      <c r="BP700" s="30"/>
      <c r="BQ700" s="30"/>
      <c r="BR700" s="30"/>
      <c r="BS700" s="31"/>
    </row>
    <row r="701" spans="2:71" ht="60" customHeight="1">
      <c r="B701" s="20"/>
      <c r="F701" s="24"/>
      <c r="G701" s="24"/>
      <c r="I701" s="24"/>
      <c r="O701" s="24"/>
      <c r="AH701" s="24"/>
      <c r="BA701" s="24"/>
      <c r="BM701" s="24"/>
      <c r="BN701" s="30"/>
      <c r="BP701" s="30"/>
      <c r="BQ701" s="30"/>
      <c r="BR701" s="30"/>
      <c r="BS701" s="31"/>
    </row>
    <row r="702" spans="2:71" ht="60" customHeight="1">
      <c r="B702" s="20"/>
      <c r="F702" s="24"/>
      <c r="G702" s="24"/>
      <c r="I702" s="24"/>
      <c r="O702" s="24"/>
      <c r="AH702" s="24"/>
      <c r="BA702" s="24"/>
      <c r="BM702" s="24"/>
      <c r="BN702" s="30"/>
      <c r="BP702" s="30"/>
      <c r="BQ702" s="30"/>
      <c r="BR702" s="30"/>
      <c r="BS702" s="31"/>
    </row>
    <row r="703" spans="2:71" ht="60" customHeight="1">
      <c r="B703" s="20"/>
      <c r="F703" s="24"/>
      <c r="G703" s="24"/>
      <c r="I703" s="24"/>
      <c r="O703" s="24"/>
      <c r="AH703" s="24"/>
      <c r="BA703" s="24"/>
      <c r="BM703" s="24"/>
      <c r="BN703" s="30"/>
      <c r="BP703" s="30"/>
      <c r="BQ703" s="30"/>
      <c r="BR703" s="30"/>
      <c r="BS703" s="31"/>
    </row>
    <row r="704" spans="2:71" ht="60" customHeight="1">
      <c r="B704" s="20"/>
      <c r="F704" s="24"/>
      <c r="G704" s="24"/>
      <c r="I704" s="24"/>
      <c r="O704" s="24"/>
      <c r="AH704" s="24"/>
      <c r="BA704" s="24"/>
      <c r="BM704" s="24"/>
      <c r="BN704" s="30"/>
      <c r="BP704" s="30"/>
      <c r="BQ704" s="30"/>
      <c r="BR704" s="30"/>
      <c r="BS704" s="31"/>
    </row>
    <row r="705" spans="2:71" ht="60" customHeight="1">
      <c r="B705" s="20"/>
      <c r="F705" s="24"/>
      <c r="G705" s="24"/>
      <c r="I705" s="24"/>
      <c r="O705" s="24"/>
      <c r="AH705" s="24"/>
      <c r="BA705" s="24"/>
      <c r="BM705" s="24"/>
      <c r="BN705" s="30"/>
      <c r="BP705" s="30"/>
      <c r="BQ705" s="30"/>
      <c r="BR705" s="30"/>
      <c r="BS705" s="31"/>
    </row>
    <row r="706" spans="2:71" ht="60" customHeight="1">
      <c r="B706" s="20"/>
      <c r="F706" s="24"/>
      <c r="G706" s="24"/>
      <c r="I706" s="24"/>
      <c r="O706" s="24"/>
      <c r="AH706" s="24"/>
      <c r="BA706" s="24"/>
      <c r="BM706" s="24"/>
      <c r="BN706" s="30"/>
      <c r="BP706" s="30"/>
      <c r="BQ706" s="30"/>
      <c r="BR706" s="30"/>
      <c r="BS706" s="31"/>
    </row>
    <row r="707" spans="2:71" ht="60" customHeight="1">
      <c r="B707" s="20"/>
      <c r="F707" s="24"/>
      <c r="G707" s="24"/>
      <c r="I707" s="24"/>
      <c r="O707" s="24"/>
      <c r="AH707" s="24"/>
      <c r="BA707" s="24"/>
      <c r="BM707" s="24"/>
      <c r="BN707" s="30"/>
      <c r="BP707" s="30"/>
      <c r="BQ707" s="30"/>
      <c r="BR707" s="30"/>
      <c r="BS707" s="31"/>
    </row>
    <row r="708" spans="2:71" ht="60" customHeight="1">
      <c r="B708" s="20"/>
      <c r="F708" s="24"/>
      <c r="G708" s="24"/>
      <c r="I708" s="24"/>
      <c r="O708" s="24"/>
      <c r="AH708" s="24"/>
      <c r="BA708" s="24"/>
      <c r="BM708" s="24"/>
      <c r="BN708" s="30"/>
      <c r="BP708" s="30"/>
      <c r="BQ708" s="30"/>
      <c r="BR708" s="30"/>
      <c r="BS708" s="31"/>
    </row>
    <row r="709" spans="2:71" ht="60" customHeight="1">
      <c r="B709" s="20"/>
      <c r="F709" s="24"/>
      <c r="G709" s="24"/>
      <c r="I709" s="24"/>
      <c r="O709" s="24"/>
      <c r="AH709" s="24"/>
      <c r="BA709" s="24"/>
      <c r="BM709" s="24"/>
      <c r="BN709" s="30"/>
      <c r="BP709" s="30"/>
      <c r="BQ709" s="30"/>
      <c r="BR709" s="30"/>
      <c r="BS709" s="31"/>
    </row>
    <row r="710" spans="2:71" ht="60" customHeight="1">
      <c r="B710" s="20"/>
      <c r="F710" s="24"/>
      <c r="G710" s="24"/>
      <c r="I710" s="24"/>
      <c r="O710" s="24"/>
      <c r="AH710" s="24"/>
      <c r="BA710" s="24"/>
      <c r="BM710" s="24"/>
      <c r="BN710" s="30"/>
      <c r="BP710" s="30"/>
      <c r="BQ710" s="30"/>
      <c r="BR710" s="30"/>
      <c r="BS710" s="31"/>
    </row>
    <row r="711" spans="2:71" ht="60" customHeight="1">
      <c r="B711" s="20"/>
      <c r="F711" s="24"/>
      <c r="G711" s="24"/>
      <c r="I711" s="24"/>
      <c r="O711" s="24"/>
      <c r="AH711" s="24"/>
      <c r="BA711" s="24"/>
      <c r="BM711" s="24"/>
      <c r="BN711" s="30"/>
      <c r="BP711" s="30"/>
      <c r="BQ711" s="30"/>
      <c r="BR711" s="30"/>
      <c r="BS711" s="31"/>
    </row>
    <row r="712" spans="2:71" ht="60" customHeight="1">
      <c r="B712" s="20"/>
      <c r="F712" s="24"/>
      <c r="G712" s="24"/>
      <c r="I712" s="24"/>
      <c r="O712" s="24"/>
      <c r="AH712" s="24"/>
      <c r="BA712" s="24"/>
      <c r="BM712" s="24"/>
      <c r="BN712" s="30"/>
      <c r="BP712" s="30"/>
      <c r="BQ712" s="30"/>
      <c r="BR712" s="30"/>
      <c r="BS712" s="31"/>
    </row>
    <row r="713" spans="2:71" ht="60" customHeight="1">
      <c r="B713" s="20"/>
      <c r="F713" s="24"/>
      <c r="G713" s="24"/>
      <c r="I713" s="24"/>
      <c r="O713" s="24"/>
      <c r="AH713" s="24"/>
      <c r="BA713" s="24"/>
      <c r="BM713" s="24"/>
      <c r="BN713" s="30"/>
      <c r="BP713" s="30"/>
      <c r="BQ713" s="30"/>
      <c r="BR713" s="30"/>
      <c r="BS713" s="31"/>
    </row>
    <row r="714" spans="2:71" ht="60" customHeight="1">
      <c r="B714" s="20"/>
      <c r="F714" s="24"/>
      <c r="G714" s="24"/>
      <c r="I714" s="24"/>
      <c r="O714" s="24"/>
      <c r="AH714" s="24"/>
      <c r="BA714" s="24"/>
      <c r="BM714" s="24"/>
      <c r="BN714" s="30"/>
      <c r="BP714" s="30"/>
      <c r="BQ714" s="30"/>
      <c r="BR714" s="30"/>
      <c r="BS714" s="31"/>
    </row>
  </sheetData>
  <mergeCells count="26">
    <mergeCell ref="BS5:BS6"/>
    <mergeCell ref="BT5:BU6"/>
    <mergeCell ref="BM5:BM6"/>
    <mergeCell ref="BN5:BN6"/>
    <mergeCell ref="BO5:BO6"/>
    <mergeCell ref="BP5:BP6"/>
    <mergeCell ref="BQ5:BQ6"/>
    <mergeCell ref="BR5:BR6"/>
    <mergeCell ref="BE5:BL5"/>
    <mergeCell ref="G5:I5"/>
    <mergeCell ref="J5:K5"/>
    <mergeCell ref="L5:N5"/>
    <mergeCell ref="O5:R5"/>
    <mergeCell ref="S5:AC5"/>
    <mergeCell ref="AD5:AF5"/>
    <mergeCell ref="AG5:AH5"/>
    <mergeCell ref="AI5:AO5"/>
    <mergeCell ref="AP5:AT5"/>
    <mergeCell ref="AU5:AZ5"/>
    <mergeCell ref="BA5:BD5"/>
    <mergeCell ref="F5:F6"/>
    <mergeCell ref="A5:A6"/>
    <mergeCell ref="B5:B6"/>
    <mergeCell ref="C5:C6"/>
    <mergeCell ref="D5:D6"/>
    <mergeCell ref="E5:E6"/>
  </mergeCells>
  <conditionalFormatting sqref="BS7:BS70">
    <cfRule type="notContainsBlanks" dxfId="1" priority="1">
      <formula>LEN(TRIM(BS7))&gt;0</formula>
    </cfRule>
  </conditionalFormatting>
  <hyperlinks>
    <hyperlink ref="B29" r:id="rId1" display="TEEMP- Bikeways" xr:uid="{00000000-0004-0000-0000-000000000000}"/>
    <hyperlink ref="B36" r:id="rId2" display="TEEMP- Walkability" xr:uid="{00000000-0004-0000-0000-000001000000}"/>
    <hyperlink ref="B30" r:id="rId3" display="TEEMP-BRT" xr:uid="{00000000-0004-0000-0000-000002000000}"/>
    <hyperlink ref="B57" r:id="rId4" display="TEEMP-Railways" xr:uid="{00000000-0004-0000-0000-000003000000}"/>
    <hyperlink ref="B38" r:id="rId5" xr:uid="{00000000-0004-0000-0000-000004000000}"/>
    <hyperlink ref="BQ58" r:id="rId6" xr:uid="{00000000-0004-0000-0000-000005000000}"/>
    <hyperlink ref="B58" r:id="rId7" xr:uid="{00000000-0004-0000-0000-000006000000}"/>
    <hyperlink ref="B69" r:id="rId8" xr:uid="{00000000-0004-0000-0000-000007000000}"/>
    <hyperlink ref="B67" r:id="rId9" xr:uid="{00000000-0004-0000-0000-000008000000}"/>
    <hyperlink ref="B24" r:id="rId10" xr:uid="{00000000-0004-0000-0000-000009000000}"/>
    <hyperlink ref="B23" r:id="rId11" xr:uid="{00000000-0004-0000-0000-00000A000000}"/>
    <hyperlink ref="B42" r:id="rId12" xr:uid="{00000000-0004-0000-0000-00000B000000}"/>
    <hyperlink ref="B54" r:id="rId13" xr:uid="{00000000-0004-0000-0000-00000C000000}"/>
    <hyperlink ref="BR54" r:id="rId14" xr:uid="{00000000-0004-0000-0000-00000D000000}"/>
    <hyperlink ref="B59" r:id="rId15" xr:uid="{00000000-0004-0000-0000-00000E000000}"/>
    <hyperlink ref="BR59" r:id="rId16" xr:uid="{00000000-0004-0000-0000-00000F000000}"/>
    <hyperlink ref="B40" r:id="rId17" xr:uid="{00000000-0004-0000-0000-000010000000}"/>
    <hyperlink ref="B56" r:id="rId18" xr:uid="{00000000-0004-0000-0000-000011000000}"/>
    <hyperlink ref="B46" r:id="rId19" xr:uid="{00000000-0004-0000-0000-000012000000}"/>
    <hyperlink ref="B12" r:id="rId20" xr:uid="{00000000-0004-0000-0000-000013000000}"/>
    <hyperlink ref="B15" r:id="rId21" xr:uid="{00000000-0004-0000-0000-000014000000}"/>
    <hyperlink ref="B18" r:id="rId22" xr:uid="{00000000-0004-0000-0000-000015000000}"/>
    <hyperlink ref="B20" r:id="rId23" xr:uid="{00000000-0004-0000-0000-000016000000}"/>
    <hyperlink ref="B19" r:id="rId24" xr:uid="{00000000-0004-0000-0000-000017000000}"/>
    <hyperlink ref="B27" r:id="rId25" xr:uid="{00000000-0004-0000-0000-000018000000}"/>
    <hyperlink ref="B47" r:id="rId26" xr:uid="{00000000-0004-0000-0000-000019000000}"/>
    <hyperlink ref="B48" r:id="rId27" xr:uid="{00000000-0004-0000-0000-00001A000000}"/>
    <hyperlink ref="B21" r:id="rId28" xr:uid="{00000000-0004-0000-0000-00001B000000}"/>
    <hyperlink ref="B28" r:id="rId29" xr:uid="{00000000-0004-0000-0000-00001C000000}"/>
    <hyperlink ref="B49" r:id="rId30" xr:uid="{00000000-0004-0000-0000-00001D000000}"/>
    <hyperlink ref="B37" r:id="rId31" xr:uid="{00000000-0004-0000-0000-00001E000000}"/>
    <hyperlink ref="B11" r:id="rId32" xr:uid="{00000000-0004-0000-0000-00001F000000}"/>
    <hyperlink ref="B44" r:id="rId33" display="http://itps.sakura.ne.jp/stlsite/STL-TOP.html" xr:uid="{00000000-0004-0000-0000-000020000000}"/>
    <hyperlink ref="B13" r:id="rId34" xr:uid="{00000000-0004-0000-0000-000021000000}"/>
    <hyperlink ref="B68" r:id="rId35" xr:uid="{00000000-0004-0000-0000-000022000000}"/>
    <hyperlink ref="B66" r:id="rId36" display="Railway Freight Mode shift-JICA-Climate Finance Impact" xr:uid="{00000000-0004-0000-0000-000023000000}"/>
    <hyperlink ref="B14" r:id="rId37" xr:uid="{00000000-0004-0000-0000-000024000000}"/>
    <hyperlink ref="B41" r:id="rId38" xr:uid="{00000000-0004-0000-0000-000025000000}"/>
    <hyperlink ref="B64" r:id="rId39" xr:uid="{00000000-0004-0000-0000-000026000000}"/>
    <hyperlink ref="B65" r:id="rId40" xr:uid="{00000000-0004-0000-0000-000027000000}"/>
    <hyperlink ref="B51" r:id="rId41" xr:uid="{00000000-0004-0000-0000-000028000000}"/>
    <hyperlink ref="B53" r:id="rId42" xr:uid="{00000000-0004-0000-0000-000029000000}"/>
    <hyperlink ref="B10" r:id="rId43" xr:uid="{00000000-0004-0000-0000-00002A000000}"/>
    <hyperlink ref="B32" r:id="rId44" xr:uid="{00000000-0004-0000-0000-00002B000000}"/>
    <hyperlink ref="B17" r:id="rId45" xr:uid="{00000000-0004-0000-0000-00002C000000}"/>
    <hyperlink ref="B33" r:id="rId46" xr:uid="{00000000-0004-0000-0000-00002D000000}"/>
    <hyperlink ref="B16" r:id="rId47" xr:uid="{00000000-0004-0000-0000-00002E000000}"/>
    <hyperlink ref="B50" r:id="rId48" xr:uid="{00000000-0004-0000-0000-00002F000000}"/>
    <hyperlink ref="B43" r:id="rId49" xr:uid="{00000000-0004-0000-0000-000030000000}"/>
    <hyperlink ref="B31" r:id="rId50" xr:uid="{00000000-0004-0000-0000-000031000000}"/>
    <hyperlink ref="B55" r:id="rId51" display="http://publications.iadb.org/bitstream/handle/11319/5515/ESG-TN_455-GHG-Emissions-Methodology-Assessment_31Aug2012.pdf?sequence=1" xr:uid="{00000000-0004-0000-0000-000032000000}"/>
    <hyperlink ref="B9" r:id="rId52" xr:uid="{00000000-0004-0000-0000-000033000000}"/>
    <hyperlink ref="B62" r:id="rId53" xr:uid="{00000000-0004-0000-0000-000034000000}"/>
    <hyperlink ref="B60" r:id="rId54" display="http://www.ifc.org/wps/wcm/connect/21d21b80423bdbf19f39bf0dc33b630b/IFC+GHG+Reduction+Accounting+Guidance.pdf?MOD=AJPERES" xr:uid="{00000000-0004-0000-0000-000035000000}"/>
    <hyperlink ref="B70" r:id="rId55" display="http://www.adb.org/sites/default/files/publication/31198/sdwp-031.pdf" xr:uid="{00000000-0004-0000-0000-000036000000}"/>
    <hyperlink ref="B22" r:id="rId56" display="TEEMP-Bikesharing" xr:uid="{00000000-0004-0000-0000-000037000000}"/>
    <hyperlink ref="B39" r:id="rId57" display="http://www.cefic.org/Documents/IndustrySupport/Transport-and-Logistics/Best Practice Guidelines - General Guidelines/Cefic-ECTA Guidelines for measuring and managing CO2 emissions from transport operations Final 30.03.201" xr:uid="{00000000-0004-0000-0000-000038000000}"/>
    <hyperlink ref="B63" r:id="rId58" xr:uid="{00000000-0004-0000-0000-000039000000}"/>
    <hyperlink ref="B25" r:id="rId59" display="http://ghgprotocol.org/files/ghgp/GHGP_GPC.pdf" xr:uid="{00000000-0004-0000-0000-00003A000000}"/>
    <hyperlink ref="B8" r:id="rId60" xr:uid="{00000000-0004-0000-0000-00003B000000}"/>
    <hyperlink ref="B35" r:id="rId61" xr:uid="{00000000-0004-0000-0000-00003C000000}"/>
    <hyperlink ref="BR8" r:id="rId62" display="http://www-wds.worldbank.org/external/default/WDSContentServer/WDSP/IB/2013/04/18/000333037_20130418122501/Rendered/PDF/697110P11055700as0Analysis00PUBLIC0.pdf" xr:uid="{00000000-0004-0000-0000-00003D000000}"/>
    <hyperlink ref="BR9" r:id="rId63" display="http://www.lpcb.org/index.php/component/docman/doc_view/425-1997-emissions-modelling-framework-for-hdm-4?Itemid=32" xr:uid="{00000000-0004-0000-0000-00003E000000}"/>
    <hyperlink ref="BQ9" r:id="rId64" xr:uid="{00000000-0004-0000-0000-00003F000000}"/>
    <hyperlink ref="BR10" r:id="rId65" display="http://www.ecotransit.org/download/EcoTransIT_World_Methodology_Report_2014-12-04.pdf" xr:uid="{00000000-0004-0000-0000-000040000000}"/>
    <hyperlink ref="BQ11" r:id="rId66" xr:uid="{00000000-0004-0000-0000-000041000000}"/>
    <hyperlink ref="BR12" r:id="rId67" display="http://www.epa.gov/smartway/forpartners/documents/shippers/tool-guide/420b14090.pdf" xr:uid="{00000000-0004-0000-0000-000042000000}"/>
    <hyperlink ref="BR13" r:id="rId68" xr:uid="{00000000-0004-0000-0000-000043000000}"/>
    <hyperlink ref="BQ15" r:id="rId69" xr:uid="{00000000-0004-0000-0000-000044000000}"/>
    <hyperlink ref="BR15" r:id="rId70" xr:uid="{00000000-0004-0000-0000-000045000000}"/>
    <hyperlink ref="BR16" r:id="rId71" xr:uid="{00000000-0004-0000-0000-000046000000}"/>
    <hyperlink ref="BR17" r:id="rId72" xr:uid="{00000000-0004-0000-0000-000047000000}"/>
    <hyperlink ref="BR18" r:id="rId73" xr:uid="{00000000-0004-0000-0000-000048000000}"/>
    <hyperlink ref="BR19" r:id="rId74" display="https://cdm.unfccc.int/filestorage/Y/F/X/YFXPHEWTDKQS6GOA2BCM9RUNV70534/EB65_repan18_ACM0016_ver03.0.0_WG.pdf?t=OEV8bmxpaDhvfDCav1FpXwy-OVbyYgC-gAqM" xr:uid="{00000000-0004-0000-0000-000049000000}"/>
    <hyperlink ref="BQ20" r:id="rId75" xr:uid="{00000000-0004-0000-0000-00004A000000}"/>
    <hyperlink ref="BR20" r:id="rId76" xr:uid="{00000000-0004-0000-0000-00004B000000}"/>
    <hyperlink ref="BR22" r:id="rId77" xr:uid="{00000000-0004-0000-0000-00004C000000}"/>
    <hyperlink ref="BR23" r:id="rId78" xr:uid="{00000000-0004-0000-0000-00004D000000}"/>
    <hyperlink ref="BR24" r:id="rId79" xr:uid="{00000000-0004-0000-0000-00004E000000}"/>
    <hyperlink ref="BR26" r:id="rId80" xr:uid="{00000000-0004-0000-0000-00004F000000}"/>
    <hyperlink ref="BQ26" r:id="rId81" xr:uid="{00000000-0004-0000-0000-000050000000}"/>
    <hyperlink ref="BR27" r:id="rId82" xr:uid="{00000000-0004-0000-0000-000051000000}"/>
    <hyperlink ref="BR29" r:id="rId83" xr:uid="{00000000-0004-0000-0000-000052000000}"/>
    <hyperlink ref="BR30" r:id="rId84" xr:uid="{00000000-0004-0000-0000-000053000000}"/>
    <hyperlink ref="BQ29" r:id="rId85" xr:uid="{00000000-0004-0000-0000-000054000000}"/>
    <hyperlink ref="BQ30" r:id="rId86" display="http://cleanairinitiative.org/portal/sites/default/files/Cebu_BRT_AQHealth_Full_Report_FINAL_30Oct2012.pdf" xr:uid="{00000000-0004-0000-0000-000055000000}"/>
    <hyperlink ref="BQ31" r:id="rId87" xr:uid="{00000000-0004-0000-0000-000056000000}"/>
    <hyperlink ref="BR32" r:id="rId88" display="http://www.bsr.org/reports/BSR_CCWG_Calculate_Manage_Emissions_2015.pdf" xr:uid="{00000000-0004-0000-0000-000057000000}"/>
    <hyperlink ref="BQ32" r:id="rId89" display="http://www.bsr.org/reports/BSR_CCWG_Trade_Lane_Emissions_Factors.pdf" xr:uid="{00000000-0004-0000-0000-000058000000}"/>
    <hyperlink ref="BR33" r:id="rId90" xr:uid="{00000000-0004-0000-0000-000059000000}"/>
    <hyperlink ref="BR34" r:id="rId91" xr:uid="{00000000-0004-0000-0000-00005A000000}"/>
    <hyperlink ref="BQ34" r:id="rId92" xr:uid="{00000000-0004-0000-0000-00005B000000}"/>
    <hyperlink ref="BR35" r:id="rId93" xr:uid="{00000000-0004-0000-0000-00005C000000}"/>
    <hyperlink ref="BR36" r:id="rId94" xr:uid="{00000000-0004-0000-0000-00005D000000}"/>
    <hyperlink ref="BQ36" r:id="rId95" xr:uid="{00000000-0004-0000-0000-00005E000000}"/>
    <hyperlink ref="BR38" r:id="rId96" display="http://www.gms-eoc.org/uploads/resources/141/attachment/Gota_CAI_evaluating_impact_green_freight_technologies.pdf" xr:uid="{00000000-0004-0000-0000-00005F000000}"/>
    <hyperlink ref="BR39" r:id="rId97" display="http://www.cefic.org/Documents/IndustrySupport/Transport-and-Logistics/Sustainable Logistics/McKinnon Report Transport GHG emissions 24.01.11.pdf" xr:uid="{00000000-0004-0000-0000-000060000000}"/>
    <hyperlink ref="BR40" r:id="rId98" xr:uid="{00000000-0004-0000-0000-000061000000}"/>
    <hyperlink ref="BQ40" r:id="rId99" xr:uid="{00000000-0004-0000-0000-000062000000}"/>
    <hyperlink ref="BR41" r:id="rId100" xr:uid="{00000000-0004-0000-0000-000063000000}"/>
    <hyperlink ref="BR42" r:id="rId101" xr:uid="{00000000-0004-0000-0000-000064000000}"/>
    <hyperlink ref="BR43" r:id="rId102" xr:uid="{00000000-0004-0000-0000-000065000000}"/>
    <hyperlink ref="BR44" r:id="rId103" xr:uid="{00000000-0004-0000-0000-000066000000}"/>
    <hyperlink ref="BR45" r:id="rId104" xr:uid="{00000000-0004-0000-0000-000067000000}"/>
    <hyperlink ref="BQ45" r:id="rId105" xr:uid="{00000000-0004-0000-0000-000068000000}"/>
    <hyperlink ref="BQ46" r:id="rId106" display="https://openknowledge.worldbank.org/bitstream/handle/10986/2798/546070ESW0WHIT00India0LC0FullReport.pdf?sequence=1" xr:uid="{00000000-0004-0000-0000-000069000000}"/>
    <hyperlink ref="BR46" r:id="rId107" xr:uid="{00000000-0004-0000-0000-00006A000000}"/>
    <hyperlink ref="BR47" r:id="rId108" xr:uid="{00000000-0004-0000-0000-00006B000000}"/>
    <hyperlink ref="BR48" r:id="rId109" display="https://cdm.unfccc.int/filestorage/i/m/O1CD32L5FPHJMY8KV7GWRZ9TQXNBEA.pdf/F-CDM-AM - PDF version.pdf?t=eVV8bmxqZzFsfDBI8KMhiAZyperMDQ9V2KSa" xr:uid="{00000000-0004-0000-0000-00006C000000}"/>
    <hyperlink ref="BR51" r:id="rId110" display="http://www.cofret-project.eu/downloads/pdf/COFRET_Deliverable_3.3_Final.pdf" xr:uid="{00000000-0004-0000-0000-00006D000000}"/>
    <hyperlink ref="BQ53" r:id="rId111" xr:uid="{00000000-0004-0000-0000-00006E000000}"/>
    <hyperlink ref="BQ54" r:id="rId112" xr:uid="{00000000-0004-0000-0000-00006F000000}"/>
    <hyperlink ref="BR55" r:id="rId113" xr:uid="{00000000-0004-0000-0000-000070000000}"/>
    <hyperlink ref="BQ55" r:id="rId114" xr:uid="{00000000-0004-0000-0000-000071000000}"/>
    <hyperlink ref="BQ56" r:id="rId115" display="http://lowemissionsasia.org/sites/default/files/pdf_file/Evaluation of LEDS Models - Charles Marpaung.pdf" xr:uid="{00000000-0004-0000-0000-000072000000}"/>
    <hyperlink ref="BR56" r:id="rId116" xr:uid="{00000000-0004-0000-0000-000073000000}"/>
    <hyperlink ref="BR57" r:id="rId117" xr:uid="{00000000-0004-0000-0000-000074000000}"/>
    <hyperlink ref="BR58" r:id="rId118" xr:uid="{00000000-0004-0000-0000-000075000000}"/>
    <hyperlink ref="BQ59" r:id="rId119" xr:uid="{00000000-0004-0000-0000-000076000000}"/>
    <hyperlink ref="BR62" r:id="rId120" xr:uid="{00000000-0004-0000-0000-000077000000}"/>
    <hyperlink ref="BR63" r:id="rId121" xr:uid="{00000000-0004-0000-0000-000078000000}"/>
    <hyperlink ref="BR64" r:id="rId122" xr:uid="{00000000-0004-0000-0000-000079000000}"/>
    <hyperlink ref="BR65" r:id="rId123" xr:uid="{00000000-0004-0000-0000-00007A000000}"/>
    <hyperlink ref="BR66" r:id="rId124" xr:uid="{00000000-0004-0000-0000-00007B000000}"/>
    <hyperlink ref="BR67" r:id="rId125" xr:uid="{00000000-0004-0000-0000-00007C000000}"/>
    <hyperlink ref="BR68" r:id="rId126" xr:uid="{00000000-0004-0000-0000-00007D000000}"/>
    <hyperlink ref="BR69" r:id="rId127" xr:uid="{00000000-0004-0000-0000-00007E000000}"/>
    <hyperlink ref="BR70" r:id="rId128" display="http://www.adb.org/sites/default/files/institutional-document/154603/mdb-wgst-progress-report-2013-2014.pdf" xr:uid="{00000000-0004-0000-0000-00007F000000}"/>
    <hyperlink ref="B3" location="'Data Limitations'!A1" display="'Data Limitations'!A1" xr:uid="{00000000-0004-0000-0000-000080000000}"/>
    <hyperlink ref="F3" location="'Data Limitations'!A1" display="This database is a WORK IN PROGRESS, and the information is not complete. The data shown may contain errors or omissions and cannot be considered exhaustive" xr:uid="{00000000-0004-0000-0000-000081000000}"/>
    <hyperlink ref="B71" r:id="rId129" xr:uid="{00000000-0004-0000-0000-000082000000}"/>
    <hyperlink ref="B72" r:id="rId130" xr:uid="{00000000-0004-0000-0000-000083000000}"/>
    <hyperlink ref="BQ71" r:id="rId131" xr:uid="{00000000-0004-0000-0000-000084000000}"/>
    <hyperlink ref="BR7" r:id="rId132" xr:uid="{00000000-0004-0000-0000-000085000000}"/>
    <hyperlink ref="B52" r:id="rId133" xr:uid="{00000000-0004-0000-0000-000086000000}"/>
    <hyperlink ref="BQ52" r:id="rId134" xr:uid="{00000000-0004-0000-0000-000087000000}"/>
    <hyperlink ref="B73" r:id="rId135" xr:uid="{00000000-0004-0000-0000-000088000000}"/>
    <hyperlink ref="B74" r:id="rId136" xr:uid="{00000000-0004-0000-0000-000089000000}"/>
    <hyperlink ref="B75" r:id="rId137" xr:uid="{00000000-0004-0000-0000-00008A000000}"/>
    <hyperlink ref="B76" r:id="rId138" xr:uid="{00000000-0004-0000-0000-00008B000000}"/>
    <hyperlink ref="BQ76" r:id="rId139" display="https://www.planning.dot.gov/fhwa_tool/EERPAT_Florida_21.zip" xr:uid="{00000000-0004-0000-0000-00008C000000}"/>
    <hyperlink ref="B77" r:id="rId140" xr:uid="{00000000-0004-0000-0000-00008D000000}"/>
    <hyperlink ref="BQ77" r:id="rId141" display="http://climate.dot.gov/documents/emissions_analysis_of_freight.pdf" xr:uid="{00000000-0004-0000-0000-00008E000000}"/>
    <hyperlink ref="BP79" r:id="rId142" display="https://nepis.epa.gov/Exe/ZyPDF.cgi?Dockey=P100GDIF.pdf" xr:uid="{00000000-0004-0000-0000-00008F000000}"/>
    <hyperlink ref="BQ80" r:id="rId143" display="http://www.nctr.usf.edu/pdf/77805.pdf" xr:uid="{00000000-0004-0000-0000-000090000000}"/>
    <hyperlink ref="B81" r:id="rId144" xr:uid="{00000000-0004-0000-0000-000091000000}"/>
    <hyperlink ref="BQ83" r:id="rId145" xr:uid="{00000000-0004-0000-0000-000092000000}"/>
    <hyperlink ref="B83" r:id="rId146" xr:uid="{00000000-0004-0000-0000-000093000000}"/>
    <hyperlink ref="B82" r:id="rId147" display="http://www.apta.com/resources/hottopics/sustainability/Documents/Quantifying-Greenhouse-Gas-Emissions-APTA-Recommended-Practices.pdf" xr:uid="{00000000-0004-0000-0000-000094000000}"/>
    <hyperlink ref="B84" r:id="rId148" xr:uid="{00000000-0004-0000-0000-000095000000}"/>
    <hyperlink ref="B85" r:id="rId149" xr:uid="{00000000-0004-0000-0000-000096000000}"/>
    <hyperlink ref="B86" r:id="rId150" display="http://ghgprotocol.org/sites/default/files/ghgp/Transport.pdf" xr:uid="{00000000-0004-0000-0000-000097000000}"/>
    <hyperlink ref="B87" r:id="rId151" display="https://ec.europa.eu/energy/intelligent/projects/sites/iee-projects/files/projects/documents/t.at._trem_methodology_en.pdf" xr:uid="{00000000-0004-0000-0000-000098000000}"/>
    <hyperlink ref="B88" r:id="rId152" xr:uid="{00000000-0004-0000-0000-000099000000}"/>
    <hyperlink ref="B89" r:id="rId153" xr:uid="{00000000-0004-0000-0000-00009A000000}"/>
    <hyperlink ref="B90" r:id="rId154" xr:uid="{00000000-0004-0000-0000-00009B000000}"/>
    <hyperlink ref="B91" r:id="rId155" display="http://www.cofret-project.eu/downloads/pdf/ghg-freight-guide.pdf" xr:uid="{00000000-0004-0000-0000-00009C000000}"/>
    <hyperlink ref="B92" r:id="rId156" xr:uid="{00000000-0004-0000-0000-00009D000000}"/>
    <hyperlink ref="B93" r:id="rId157" display="http://www.eutransportghg2050.eu/cms/assets/Uploads/Reports/EU-Transport-GHG-2050-II-Task-6-SULTAN-User-Guide-1Jun12.pdf" xr:uid="{00000000-0004-0000-0000-00009E000000}"/>
    <hyperlink ref="BQ93" r:id="rId158" xr:uid="{00000000-0004-0000-0000-00009F000000}"/>
    <hyperlink ref="B78" r:id="rId159" xr:uid="{00000000-0004-0000-0000-0000A0000000}"/>
    <hyperlink ref="B79" r:id="rId160" xr:uid="{00000000-0004-0000-0000-0000A1000000}"/>
    <hyperlink ref="B94" r:id="rId161" display="https://www.tno.nl/media/2151/methodologies_for_estimating_shipping_emissions_netherlands.pdf" xr:uid="{00000000-0004-0000-0000-0000A2000000}"/>
    <hyperlink ref="B95" r:id="rId162" display="http://database.v-c-s.org/sites/vcs.benfredaconsulting.com/files/Methodology for Determining GHG Emission Reductions through Bicycle Sharing Projects - 2011v04.4.pdf" xr:uid="{00000000-0004-0000-0000-0000A3000000}"/>
    <hyperlink ref="B96" r:id="rId163" xr:uid="{00000000-0004-0000-0000-0000A4000000}"/>
    <hyperlink ref="BR97" r:id="rId164" xr:uid="{00000000-0004-0000-0000-0000A5000000}"/>
    <hyperlink ref="B98" r:id="rId165" xr:uid="{00000000-0004-0000-0000-0000A6000000}"/>
    <hyperlink ref="BQ98" r:id="rId166" display="https://www.ifeu.de/verkehrundumwelt/pdf/IFEU(2005)_TREMOD_Methodology_Report_Summary.pdf" xr:uid="{00000000-0004-0000-0000-0000A7000000}"/>
    <hyperlink ref="BQ99" r:id="rId167" display="http://www.tmleuven.com/methode/tremove/200711_paper_Tremove_Bart.pdf" xr:uid="{00000000-0004-0000-0000-0000A8000000}"/>
    <hyperlink ref="B101" r:id="rId168" xr:uid="{00000000-0004-0000-0000-0000A9000000}"/>
    <hyperlink ref="BQ100" r:id="rId169" xr:uid="{00000000-0004-0000-0000-0000AA000000}"/>
    <hyperlink ref="B102" r:id="rId170" xr:uid="{00000000-0004-0000-0000-0000AB000000}"/>
    <hyperlink ref="B103" r:id="rId171" display="http://www.unep.org/Transport/astf/pdf/ToolRapidAssesmentUrbanMobility.pdf" xr:uid="{00000000-0004-0000-0000-0000AC000000}"/>
    <hyperlink ref="BQ103" r:id="rId172" xr:uid="{00000000-0004-0000-0000-0000AD000000}"/>
    <hyperlink ref="B104" r:id="rId173" xr:uid="{00000000-0004-0000-0000-0000AE000000}"/>
    <hyperlink ref="B106" r:id="rId174" xr:uid="{00000000-0004-0000-0000-0000AF000000}"/>
    <hyperlink ref="B107" r:id="rId175" xr:uid="{00000000-0004-0000-0000-0000B0000000}"/>
    <hyperlink ref="B108" r:id="rId176" xr:uid="{00000000-0004-0000-0000-0000B1000000}"/>
    <hyperlink ref="B109" r:id="rId177" xr:uid="{00000000-0004-0000-0000-0000B2000000}"/>
    <hyperlink ref="B110" r:id="rId178" display="https://www.nzta.govt.nz/assets/resources/Vehicle-Emissions-Prediction-Model/NZTA-Vehicle-Emissions-Prediction-Model-Guide-v1.0-FINAL-270214.pdf" xr:uid="{00000000-0004-0000-0000-0000B3000000}"/>
    <hyperlink ref="B111" r:id="rId179" location="/home" xr:uid="{00000000-0004-0000-0000-0000B4000000}"/>
    <hyperlink ref="BP111" r:id="rId180" xr:uid="{00000000-0004-0000-0000-0000B5000000}"/>
    <hyperlink ref="B112" r:id="rId181" xr:uid="{00000000-0004-0000-0000-0000B6000000}"/>
    <hyperlink ref="B113" r:id="rId182" xr:uid="{00000000-0004-0000-0000-0000B7000000}"/>
    <hyperlink ref="B114" r:id="rId183" xr:uid="{00000000-0004-0000-0000-0000B8000000}"/>
    <hyperlink ref="B115" r:id="rId184" display="https://www.environment.gov.za/" xr:uid="{00000000-0004-0000-0000-0000B9000000}"/>
    <hyperlink ref="B116" r:id="rId185" xr:uid="{00000000-0004-0000-0000-0000BA000000}"/>
  </hyperlinks>
  <pageMargins left="0.75" right="0.75" top="1" bottom="1" header="0.5" footer="0.5"/>
  <pageSetup orientation="portrait" horizontalDpi="4294967292" verticalDpi="4294967292" r:id="rId186"/>
  <legacyDrawing r:id="rId1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275A7-20BE-4BB3-BD56-7032E1C204B0}">
  <dimension ref="B9:W14"/>
  <sheetViews>
    <sheetView workbookViewId="0">
      <selection activeCell="K19" sqref="K19"/>
    </sheetView>
  </sheetViews>
  <sheetFormatPr defaultRowHeight="14.4"/>
  <cols>
    <col min="1" max="16384" width="8.88671875" style="175"/>
  </cols>
  <sheetData>
    <row r="9" spans="2:23" ht="16.8" customHeight="1">
      <c r="B9" s="178" t="s">
        <v>1035</v>
      </c>
      <c r="C9" s="178"/>
      <c r="D9" s="178"/>
      <c r="E9" s="178"/>
      <c r="F9" s="178"/>
      <c r="G9" s="178"/>
      <c r="H9" s="178"/>
      <c r="I9" s="178"/>
      <c r="J9" s="178"/>
      <c r="K9" s="178"/>
      <c r="L9" s="178"/>
      <c r="M9" s="178"/>
      <c r="N9" s="178"/>
      <c r="O9" s="178"/>
      <c r="P9" s="178"/>
      <c r="Q9" s="178"/>
      <c r="R9" s="178"/>
      <c r="S9" s="178"/>
      <c r="T9" s="178"/>
      <c r="U9" s="178"/>
      <c r="V9" s="178"/>
      <c r="W9" s="178"/>
    </row>
    <row r="11" spans="2:23">
      <c r="B11" s="176" t="s">
        <v>1036</v>
      </c>
      <c r="C11" s="176"/>
      <c r="D11" s="176"/>
      <c r="E11" s="176"/>
      <c r="F11" s="176"/>
      <c r="G11" s="176"/>
      <c r="H11" s="176"/>
      <c r="I11" s="176"/>
      <c r="J11" s="176"/>
      <c r="K11" s="176"/>
      <c r="L11" s="176"/>
      <c r="M11" s="176"/>
    </row>
    <row r="12" spans="2:23" ht="78.900000000000006" customHeight="1">
      <c r="B12" s="176"/>
      <c r="C12" s="176"/>
      <c r="D12" s="176"/>
      <c r="E12" s="176"/>
      <c r="F12" s="176"/>
      <c r="G12" s="176"/>
      <c r="H12" s="176"/>
      <c r="I12" s="176"/>
      <c r="J12" s="176"/>
      <c r="K12" s="176"/>
      <c r="L12" s="176"/>
      <c r="M12" s="176"/>
    </row>
    <row r="14" spans="2:23">
      <c r="B14" s="177"/>
    </row>
  </sheetData>
  <mergeCells count="2">
    <mergeCell ref="B11:M12"/>
    <mergeCell ref="B9:W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theme="6"/>
  </sheetPr>
  <dimension ref="A1:CE717"/>
  <sheetViews>
    <sheetView tabSelected="1" zoomScale="50" zoomScaleNormal="50" zoomScalePageLayoutView="143" workbookViewId="0">
      <pane xSplit="3" ySplit="5" topLeftCell="D6" activePane="bottomRight" state="frozen"/>
      <selection pane="topRight" activeCell="D1" sqref="D1"/>
      <selection pane="bottomLeft" activeCell="A7" sqref="A7"/>
      <selection pane="bottomRight" activeCell="L6" sqref="L6"/>
    </sheetView>
  </sheetViews>
  <sheetFormatPr defaultColWidth="29.77734375" defaultRowHeight="60" customHeight="1"/>
  <cols>
    <col min="1" max="1" width="15.33203125" style="24" customWidth="1"/>
    <col min="2" max="2" width="29" style="21" customWidth="1"/>
    <col min="3" max="3" width="10" style="24" customWidth="1"/>
    <col min="4" max="4" width="15" style="24" customWidth="1"/>
    <col min="5" max="5" width="28.44140625" style="24" customWidth="1"/>
    <col min="6" max="13" width="10.6640625" style="24" customWidth="1"/>
    <col min="14" max="14" width="18" style="29" customWidth="1"/>
    <col min="15" max="15" width="4.6640625" style="27" customWidth="1"/>
    <col min="16" max="16" width="4.6640625" style="24" customWidth="1"/>
    <col min="17" max="17" width="4.6640625" style="29" customWidth="1"/>
    <col min="18" max="18" width="5.109375" style="24" customWidth="1"/>
    <col min="19" max="19" width="4.6640625" style="24" customWidth="1"/>
    <col min="20" max="20" width="6.77734375" style="24" customWidth="1"/>
    <col min="21" max="21" width="8.77734375" style="24" customWidth="1"/>
    <col min="22" max="22" width="10.44140625" style="24" customWidth="1"/>
    <col min="23" max="23" width="5.109375" style="27" customWidth="1"/>
    <col min="24" max="26" width="5.109375" style="24" customWidth="1"/>
    <col min="27" max="29" width="5.6640625" style="24" customWidth="1"/>
    <col min="30" max="30" width="10.44140625" style="24" bestFit="1" customWidth="1"/>
    <col min="31" max="37" width="5.6640625" style="24" customWidth="1"/>
    <col min="38" max="41" width="4.6640625" style="24" customWidth="1"/>
    <col min="42" max="42" width="4.6640625" style="29" customWidth="1"/>
    <col min="43" max="54" width="4.77734375" style="24" customWidth="1"/>
    <col min="55" max="55" width="6.33203125" style="24" customWidth="1"/>
    <col min="56" max="56" width="5.44140625" style="24" customWidth="1"/>
    <col min="57" max="60" width="4.77734375" style="24" customWidth="1"/>
    <col min="61" max="61" width="4.6640625" style="27" customWidth="1"/>
    <col min="62" max="72" width="4.6640625" style="24" customWidth="1"/>
    <col min="73" max="73" width="14.109375" style="27" customWidth="1"/>
    <col min="74" max="74" width="34.109375" style="71" customWidth="1"/>
    <col min="75" max="75" width="34.109375" style="30" customWidth="1"/>
    <col min="76" max="76" width="34.109375" style="72" customWidth="1"/>
    <col min="77" max="78" width="34.109375" style="73" customWidth="1"/>
    <col min="79" max="79" width="34.109375" style="74" customWidth="1"/>
    <col min="80" max="83" width="29.77734375" style="26"/>
    <col min="84" max="16384" width="29.77734375" style="24"/>
  </cols>
  <sheetData>
    <row r="1" spans="1:83" ht="15.75" customHeight="1">
      <c r="B1" s="16"/>
      <c r="C1" s="25"/>
      <c r="D1" s="25"/>
      <c r="E1" s="117"/>
      <c r="F1" s="117"/>
      <c r="G1" s="117"/>
      <c r="H1" s="117"/>
      <c r="I1" s="117"/>
      <c r="J1" s="117"/>
      <c r="K1" s="117"/>
      <c r="L1" s="117"/>
      <c r="M1" s="117"/>
      <c r="N1" s="25"/>
      <c r="O1" s="25"/>
      <c r="P1" s="25"/>
      <c r="Q1" s="24"/>
      <c r="W1" s="24"/>
      <c r="AP1" s="24"/>
      <c r="BI1" s="24"/>
      <c r="BU1" s="24"/>
      <c r="BV1" s="24"/>
      <c r="BW1" s="24"/>
      <c r="BX1" s="24"/>
      <c r="BY1" s="24"/>
      <c r="BZ1" s="24"/>
      <c r="CA1" s="26"/>
    </row>
    <row r="2" spans="1:83" ht="16.5" customHeight="1">
      <c r="B2" s="100" t="s">
        <v>407</v>
      </c>
      <c r="C2" s="100" t="s">
        <v>403</v>
      </c>
      <c r="D2" s="25"/>
      <c r="E2" s="117"/>
      <c r="F2" s="117"/>
      <c r="G2" s="117"/>
      <c r="H2" s="117"/>
      <c r="I2" s="117"/>
      <c r="J2" s="117"/>
      <c r="K2" s="117"/>
      <c r="L2" s="117"/>
      <c r="M2" s="117"/>
      <c r="O2" s="25"/>
      <c r="P2" s="25"/>
      <c r="BU2" s="24"/>
      <c r="BV2" s="30"/>
      <c r="BX2" s="30"/>
      <c r="BY2" s="30"/>
      <c r="BZ2" s="30"/>
      <c r="CA2" s="31"/>
    </row>
    <row r="3" spans="1:83" ht="16.5" customHeight="1">
      <c r="B3" s="18"/>
      <c r="C3" s="32"/>
      <c r="D3" s="32"/>
      <c r="N3" s="33"/>
      <c r="O3" s="32"/>
      <c r="P3" s="32"/>
      <c r="Q3" s="24"/>
      <c r="W3" s="24"/>
      <c r="AP3" s="24"/>
      <c r="BI3" s="24"/>
      <c r="BU3" s="24"/>
      <c r="BV3" s="30"/>
      <c r="BX3" s="30"/>
      <c r="BY3" s="30"/>
      <c r="BZ3" s="30"/>
      <c r="CA3" s="31"/>
    </row>
    <row r="4" spans="1:83" s="120" customFormat="1" ht="42" customHeight="1">
      <c r="A4" s="151" t="s">
        <v>458</v>
      </c>
      <c r="B4" s="151" t="s">
        <v>251</v>
      </c>
      <c r="C4" s="151" t="s">
        <v>5</v>
      </c>
      <c r="D4" s="151" t="s">
        <v>554</v>
      </c>
      <c r="E4" s="151" t="s">
        <v>530</v>
      </c>
      <c r="F4" s="151" t="s">
        <v>970</v>
      </c>
      <c r="G4" s="151"/>
      <c r="H4" s="151"/>
      <c r="I4" s="151"/>
      <c r="J4" s="151"/>
      <c r="K4" s="151"/>
      <c r="L4" s="151"/>
      <c r="M4" s="151"/>
      <c r="N4" s="151" t="s">
        <v>756</v>
      </c>
      <c r="O4" s="151" t="s">
        <v>0</v>
      </c>
      <c r="P4" s="151"/>
      <c r="Q4" s="151"/>
      <c r="R4" s="151" t="s">
        <v>4</v>
      </c>
      <c r="S4" s="151"/>
      <c r="T4" s="151" t="s">
        <v>754</v>
      </c>
      <c r="U4" s="151"/>
      <c r="V4" s="151"/>
      <c r="W4" s="151" t="s">
        <v>3</v>
      </c>
      <c r="X4" s="151"/>
      <c r="Y4" s="151"/>
      <c r="Z4" s="151"/>
      <c r="AA4" s="151" t="s">
        <v>1</v>
      </c>
      <c r="AB4" s="151"/>
      <c r="AC4" s="151"/>
      <c r="AD4" s="151"/>
      <c r="AE4" s="151"/>
      <c r="AF4" s="151"/>
      <c r="AG4" s="151"/>
      <c r="AH4" s="151"/>
      <c r="AI4" s="151"/>
      <c r="AJ4" s="151"/>
      <c r="AK4" s="151"/>
      <c r="AL4" s="151" t="s">
        <v>11</v>
      </c>
      <c r="AM4" s="151"/>
      <c r="AN4" s="151"/>
      <c r="AO4" s="151" t="s">
        <v>452</v>
      </c>
      <c r="AP4" s="151"/>
      <c r="AQ4" s="151" t="s">
        <v>35</v>
      </c>
      <c r="AR4" s="151"/>
      <c r="AS4" s="151"/>
      <c r="AT4" s="151"/>
      <c r="AU4" s="151"/>
      <c r="AV4" s="151"/>
      <c r="AW4" s="151"/>
      <c r="AX4" s="151" t="s">
        <v>451</v>
      </c>
      <c r="AY4" s="151"/>
      <c r="AZ4" s="151"/>
      <c r="BA4" s="151"/>
      <c r="BB4" s="151"/>
      <c r="BC4" s="151" t="s">
        <v>757</v>
      </c>
      <c r="BD4" s="151"/>
      <c r="BE4" s="151"/>
      <c r="BF4" s="151"/>
      <c r="BG4" s="151"/>
      <c r="BH4" s="151"/>
      <c r="BI4" s="151" t="s">
        <v>250</v>
      </c>
      <c r="BJ4" s="151"/>
      <c r="BK4" s="151"/>
      <c r="BL4" s="151"/>
      <c r="BM4" s="151" t="s">
        <v>249</v>
      </c>
      <c r="BN4" s="151"/>
      <c r="BO4" s="151"/>
      <c r="BP4" s="151"/>
      <c r="BQ4" s="151"/>
      <c r="BR4" s="151"/>
      <c r="BS4" s="151"/>
      <c r="BT4" s="151"/>
      <c r="BU4" s="153" t="s">
        <v>248</v>
      </c>
      <c r="BV4" s="150" t="s">
        <v>7</v>
      </c>
      <c r="BW4" s="150" t="s">
        <v>8</v>
      </c>
      <c r="BX4" s="150" t="s">
        <v>189</v>
      </c>
      <c r="BY4" s="150" t="s">
        <v>32</v>
      </c>
      <c r="BZ4" s="150" t="s">
        <v>33</v>
      </c>
      <c r="CA4" s="152" t="s">
        <v>408</v>
      </c>
      <c r="CB4" s="148" t="s">
        <v>773</v>
      </c>
      <c r="CC4" s="148"/>
      <c r="CD4" s="119"/>
      <c r="CE4" s="119"/>
    </row>
    <row r="5" spans="1:83" s="124" customFormat="1" ht="107.25" customHeight="1">
      <c r="A5" s="151"/>
      <c r="B5" s="151"/>
      <c r="C5" s="151"/>
      <c r="D5" s="151"/>
      <c r="E5" s="151"/>
      <c r="F5" s="121" t="s">
        <v>972</v>
      </c>
      <c r="G5" s="121" t="s">
        <v>968</v>
      </c>
      <c r="H5" s="121" t="s">
        <v>973</v>
      </c>
      <c r="I5" s="121" t="s">
        <v>969</v>
      </c>
      <c r="J5" s="121" t="s">
        <v>974</v>
      </c>
      <c r="K5" s="121" t="s">
        <v>971</v>
      </c>
      <c r="L5" s="121" t="s">
        <v>975</v>
      </c>
      <c r="M5" s="121" t="s">
        <v>976</v>
      </c>
      <c r="N5" s="151"/>
      <c r="O5" s="122" t="s">
        <v>20</v>
      </c>
      <c r="P5" s="122" t="s">
        <v>21</v>
      </c>
      <c r="Q5" s="122" t="s">
        <v>40</v>
      </c>
      <c r="R5" s="122" t="s">
        <v>244</v>
      </c>
      <c r="S5" s="122" t="s">
        <v>245</v>
      </c>
      <c r="T5" s="122" t="s">
        <v>755</v>
      </c>
      <c r="U5" s="122" t="s">
        <v>753</v>
      </c>
      <c r="V5" s="122" t="s">
        <v>669</v>
      </c>
      <c r="W5" s="122" t="s">
        <v>23</v>
      </c>
      <c r="X5" s="122" t="s">
        <v>24</v>
      </c>
      <c r="Y5" s="122" t="s">
        <v>443</v>
      </c>
      <c r="Z5" s="122" t="s">
        <v>444</v>
      </c>
      <c r="AA5" s="122" t="s">
        <v>428</v>
      </c>
      <c r="AB5" s="122" t="s">
        <v>429</v>
      </c>
      <c r="AC5" s="122" t="s">
        <v>430</v>
      </c>
      <c r="AD5" s="122" t="s">
        <v>431</v>
      </c>
      <c r="AE5" s="122" t="s">
        <v>433</v>
      </c>
      <c r="AF5" s="122" t="s">
        <v>432</v>
      </c>
      <c r="AG5" s="122" t="s">
        <v>81</v>
      </c>
      <c r="AH5" s="122" t="s">
        <v>82</v>
      </c>
      <c r="AI5" s="122" t="s">
        <v>84</v>
      </c>
      <c r="AJ5" s="122" t="s">
        <v>83</v>
      </c>
      <c r="AK5" s="122" t="s">
        <v>445</v>
      </c>
      <c r="AL5" s="122" t="s">
        <v>18</v>
      </c>
      <c r="AM5" s="122" t="s">
        <v>16</v>
      </c>
      <c r="AN5" s="122" t="s">
        <v>25</v>
      </c>
      <c r="AO5" s="122" t="s">
        <v>14</v>
      </c>
      <c r="AP5" s="122" t="s">
        <v>26</v>
      </c>
      <c r="AQ5" s="122" t="s">
        <v>15</v>
      </c>
      <c r="AR5" s="122" t="s">
        <v>27</v>
      </c>
      <c r="AS5" s="122" t="s">
        <v>441</v>
      </c>
      <c r="AT5" s="122" t="s">
        <v>435</v>
      </c>
      <c r="AU5" s="122" t="s">
        <v>44</v>
      </c>
      <c r="AV5" s="122" t="s">
        <v>497</v>
      </c>
      <c r="AW5" s="122" t="s">
        <v>133</v>
      </c>
      <c r="AX5" s="122" t="s">
        <v>474</v>
      </c>
      <c r="AY5" s="122" t="s">
        <v>434</v>
      </c>
      <c r="AZ5" s="122" t="s">
        <v>460</v>
      </c>
      <c r="BA5" s="122" t="s">
        <v>475</v>
      </c>
      <c r="BB5" s="122" t="s">
        <v>37</v>
      </c>
      <c r="BC5" s="122" t="s">
        <v>442</v>
      </c>
      <c r="BD5" s="122" t="s">
        <v>542</v>
      </c>
      <c r="BE5" s="122" t="s">
        <v>436</v>
      </c>
      <c r="BF5" s="122" t="s">
        <v>437</v>
      </c>
      <c r="BG5" s="122" t="s">
        <v>438</v>
      </c>
      <c r="BH5" s="122" t="s">
        <v>439</v>
      </c>
      <c r="BI5" s="122" t="s">
        <v>28</v>
      </c>
      <c r="BJ5" s="122" t="s">
        <v>48</v>
      </c>
      <c r="BK5" s="122" t="s">
        <v>17</v>
      </c>
      <c r="BL5" s="122" t="s">
        <v>39</v>
      </c>
      <c r="BM5" s="122" t="s">
        <v>19</v>
      </c>
      <c r="BN5" s="122" t="s">
        <v>29</v>
      </c>
      <c r="BO5" s="122" t="s">
        <v>188</v>
      </c>
      <c r="BP5" s="122" t="s">
        <v>70</v>
      </c>
      <c r="BQ5" s="122" t="s">
        <v>30</v>
      </c>
      <c r="BR5" s="122" t="s">
        <v>31</v>
      </c>
      <c r="BS5" s="122" t="s">
        <v>46</v>
      </c>
      <c r="BT5" s="122" t="s">
        <v>34</v>
      </c>
      <c r="BU5" s="153"/>
      <c r="BV5" s="150"/>
      <c r="BW5" s="150"/>
      <c r="BX5" s="150"/>
      <c r="BY5" s="150"/>
      <c r="BZ5" s="150"/>
      <c r="CA5" s="152"/>
      <c r="CB5" s="149"/>
      <c r="CC5" s="149"/>
      <c r="CD5" s="123"/>
      <c r="CE5" s="123"/>
    </row>
    <row r="6" spans="1:83" ht="93.75" customHeight="1">
      <c r="A6" s="39">
        <v>1</v>
      </c>
      <c r="B6" s="19" t="s">
        <v>617</v>
      </c>
      <c r="C6" s="40">
        <v>2011</v>
      </c>
      <c r="D6" s="40" t="s">
        <v>555</v>
      </c>
      <c r="E6" s="39" t="s">
        <v>967</v>
      </c>
      <c r="F6" s="39"/>
      <c r="G6" s="39" t="s">
        <v>22</v>
      </c>
      <c r="H6" s="39"/>
      <c r="I6" s="39"/>
      <c r="J6" s="39"/>
      <c r="K6" s="39"/>
      <c r="L6" s="39"/>
      <c r="M6" s="39"/>
      <c r="N6" s="40" t="s">
        <v>482</v>
      </c>
      <c r="O6" s="40"/>
      <c r="P6" s="39" t="s">
        <v>22</v>
      </c>
      <c r="Q6" s="40"/>
      <c r="R6" s="40" t="s">
        <v>22</v>
      </c>
      <c r="S6" s="39"/>
      <c r="T6" s="39"/>
      <c r="U6" s="39"/>
      <c r="V6" s="39" t="s">
        <v>22</v>
      </c>
      <c r="W6" s="39" t="s">
        <v>22</v>
      </c>
      <c r="X6" s="40"/>
      <c r="Y6" s="39"/>
      <c r="Z6" s="39"/>
      <c r="AA6" s="40" t="s">
        <v>22</v>
      </c>
      <c r="AB6" s="40"/>
      <c r="AC6" s="40" t="s">
        <v>22</v>
      </c>
      <c r="AD6" s="40" t="s">
        <v>22</v>
      </c>
      <c r="AE6" s="40" t="s">
        <v>22</v>
      </c>
      <c r="AF6" s="40"/>
      <c r="AG6" s="39" t="s">
        <v>22</v>
      </c>
      <c r="AH6" s="39" t="s">
        <v>22</v>
      </c>
      <c r="AI6" s="39"/>
      <c r="AJ6" s="39"/>
      <c r="AK6" s="39"/>
      <c r="AL6" s="40" t="s">
        <v>22</v>
      </c>
      <c r="AM6" s="39"/>
      <c r="AN6" s="39"/>
      <c r="AO6" s="39" t="s">
        <v>22</v>
      </c>
      <c r="AP6" s="39"/>
      <c r="AQ6" s="40"/>
      <c r="AR6" s="40" t="s">
        <v>22</v>
      </c>
      <c r="AS6" s="40"/>
      <c r="AT6" s="40" t="s">
        <v>22</v>
      </c>
      <c r="AU6" s="40"/>
      <c r="AV6" s="40"/>
      <c r="AW6" s="40"/>
      <c r="AX6" s="40"/>
      <c r="AY6" s="40"/>
      <c r="AZ6" s="40" t="s">
        <v>22</v>
      </c>
      <c r="BA6" s="40" t="s">
        <v>22</v>
      </c>
      <c r="BB6" s="39"/>
      <c r="BC6" s="40" t="s">
        <v>22</v>
      </c>
      <c r="BD6" s="40"/>
      <c r="BE6" s="40" t="s">
        <v>22</v>
      </c>
      <c r="BF6" s="40" t="s">
        <v>22</v>
      </c>
      <c r="BG6" s="40" t="s">
        <v>22</v>
      </c>
      <c r="BH6" s="40" t="s">
        <v>22</v>
      </c>
      <c r="BI6" s="40"/>
      <c r="BJ6" s="39" t="s">
        <v>22</v>
      </c>
      <c r="BK6" s="39" t="s">
        <v>22</v>
      </c>
      <c r="BL6" s="40"/>
      <c r="BM6" s="39" t="s">
        <v>22</v>
      </c>
      <c r="BN6" s="40" t="s">
        <v>22</v>
      </c>
      <c r="BO6" s="40" t="s">
        <v>22</v>
      </c>
      <c r="BP6" s="40"/>
      <c r="BQ6" s="40"/>
      <c r="BR6" s="39"/>
      <c r="BS6" s="40"/>
      <c r="BT6" s="40"/>
      <c r="BU6" s="39" t="s">
        <v>183</v>
      </c>
      <c r="BV6" s="39" t="s">
        <v>481</v>
      </c>
      <c r="BW6" s="39" t="s">
        <v>483</v>
      </c>
      <c r="BX6" s="40"/>
      <c r="BY6" s="40"/>
      <c r="BZ6" s="40"/>
      <c r="CA6" s="82"/>
    </row>
    <row r="7" spans="1:83" ht="95.55" hidden="1" customHeight="1">
      <c r="A7" s="39">
        <v>2</v>
      </c>
      <c r="B7" s="19" t="s">
        <v>717</v>
      </c>
      <c r="C7" s="39">
        <v>2004</v>
      </c>
      <c r="D7" s="39" t="s">
        <v>555</v>
      </c>
      <c r="E7" s="39" t="s">
        <v>719</v>
      </c>
      <c r="F7" s="39"/>
      <c r="G7" s="39"/>
      <c r="H7" s="39"/>
      <c r="I7" s="39" t="s">
        <v>22</v>
      </c>
      <c r="J7" s="39"/>
      <c r="K7" s="39"/>
      <c r="L7" s="39"/>
      <c r="M7" s="39"/>
      <c r="N7" s="39" t="s">
        <v>721</v>
      </c>
      <c r="O7" s="39"/>
      <c r="P7" s="39" t="s">
        <v>22</v>
      </c>
      <c r="Q7" s="39"/>
      <c r="R7" s="39"/>
      <c r="S7" s="39" t="s">
        <v>22</v>
      </c>
      <c r="T7" s="39" t="s">
        <v>22</v>
      </c>
      <c r="U7" s="39"/>
      <c r="V7" s="39"/>
      <c r="W7" s="39" t="s">
        <v>22</v>
      </c>
      <c r="X7" s="39"/>
      <c r="Y7" s="39" t="s">
        <v>22</v>
      </c>
      <c r="Z7" s="39"/>
      <c r="AA7" s="39"/>
      <c r="AB7" s="39"/>
      <c r="AC7" s="39" t="s">
        <v>22</v>
      </c>
      <c r="AD7" s="39"/>
      <c r="AE7" s="39" t="s">
        <v>22</v>
      </c>
      <c r="AF7" s="39" t="s">
        <v>22</v>
      </c>
      <c r="AG7" s="39" t="s">
        <v>22</v>
      </c>
      <c r="AH7" s="39" t="s">
        <v>22</v>
      </c>
      <c r="AI7" s="39" t="s">
        <v>22</v>
      </c>
      <c r="AJ7" s="39" t="s">
        <v>22</v>
      </c>
      <c r="AK7" s="39" t="s">
        <v>22</v>
      </c>
      <c r="AL7" s="39"/>
      <c r="AM7" s="39"/>
      <c r="AN7" s="39" t="s">
        <v>22</v>
      </c>
      <c r="AO7" s="39" t="s">
        <v>22</v>
      </c>
      <c r="AP7" s="39" t="s">
        <v>22</v>
      </c>
      <c r="AQ7" s="39"/>
      <c r="AR7" s="39" t="s">
        <v>22</v>
      </c>
      <c r="AS7" s="39"/>
      <c r="AT7" s="39"/>
      <c r="AU7" s="39"/>
      <c r="AV7" s="39"/>
      <c r="AW7" s="39"/>
      <c r="AX7" s="39"/>
      <c r="AY7" s="39"/>
      <c r="AZ7" s="39"/>
      <c r="BA7" s="39"/>
      <c r="BB7" s="39" t="s">
        <v>22</v>
      </c>
      <c r="BC7" s="39"/>
      <c r="BD7" s="39"/>
      <c r="BE7" s="39"/>
      <c r="BF7" s="39"/>
      <c r="BG7" s="39"/>
      <c r="BH7" s="39" t="s">
        <v>22</v>
      </c>
      <c r="BI7" s="39"/>
      <c r="BJ7" s="39" t="s">
        <v>22</v>
      </c>
      <c r="BK7" s="39"/>
      <c r="BL7" s="39"/>
      <c r="BM7" s="39" t="s">
        <v>22</v>
      </c>
      <c r="BN7" s="39"/>
      <c r="BO7" s="39"/>
      <c r="BP7" s="39"/>
      <c r="BQ7" s="39"/>
      <c r="BR7" s="39"/>
      <c r="BS7" s="39"/>
      <c r="BT7" s="39" t="s">
        <v>22</v>
      </c>
      <c r="BU7" s="39" t="s">
        <v>183</v>
      </c>
      <c r="BV7" s="46" t="s">
        <v>722</v>
      </c>
      <c r="BW7" s="46" t="s">
        <v>720</v>
      </c>
      <c r="BX7" s="46" t="s">
        <v>718</v>
      </c>
      <c r="BY7" s="46"/>
      <c r="BZ7" s="46"/>
      <c r="CA7" s="82"/>
    </row>
    <row r="8" spans="1:83" ht="144" hidden="1">
      <c r="A8" s="39">
        <v>3</v>
      </c>
      <c r="B8" s="19" t="s">
        <v>476</v>
      </c>
      <c r="C8" s="40">
        <v>2007</v>
      </c>
      <c r="D8" s="40" t="s">
        <v>555</v>
      </c>
      <c r="E8" s="39" t="s">
        <v>616</v>
      </c>
      <c r="F8" s="39"/>
      <c r="G8" s="39"/>
      <c r="H8" s="39"/>
      <c r="I8" s="39"/>
      <c r="J8" s="39"/>
      <c r="K8" s="39" t="s">
        <v>22</v>
      </c>
      <c r="L8" s="39"/>
      <c r="M8" s="39"/>
      <c r="N8" s="39" t="s">
        <v>479</v>
      </c>
      <c r="O8" s="40"/>
      <c r="P8" s="39" t="s">
        <v>22</v>
      </c>
      <c r="Q8" s="40"/>
      <c r="R8" s="40"/>
      <c r="S8" s="39" t="s">
        <v>22</v>
      </c>
      <c r="T8" s="39"/>
      <c r="U8" s="39"/>
      <c r="V8" s="39" t="s">
        <v>22</v>
      </c>
      <c r="W8" s="39" t="s">
        <v>22</v>
      </c>
      <c r="X8" s="40" t="s">
        <v>22</v>
      </c>
      <c r="Y8" s="39" t="s">
        <v>22</v>
      </c>
      <c r="Z8" s="39"/>
      <c r="AA8" s="40"/>
      <c r="AB8" s="40"/>
      <c r="AC8" s="40"/>
      <c r="AD8" s="40"/>
      <c r="AE8" s="40"/>
      <c r="AF8" s="40" t="s">
        <v>22</v>
      </c>
      <c r="AG8" s="39" t="s">
        <v>22</v>
      </c>
      <c r="AH8" s="39" t="s">
        <v>22</v>
      </c>
      <c r="AI8" s="39"/>
      <c r="AJ8" s="39" t="s">
        <v>22</v>
      </c>
      <c r="AK8" s="39"/>
      <c r="AL8" s="40"/>
      <c r="AM8" s="39" t="s">
        <v>22</v>
      </c>
      <c r="AN8" s="39" t="s">
        <v>22</v>
      </c>
      <c r="AO8" s="39"/>
      <c r="AP8" s="39" t="s">
        <v>22</v>
      </c>
      <c r="AQ8" s="40"/>
      <c r="AR8" s="40" t="s">
        <v>22</v>
      </c>
      <c r="AS8" s="40" t="s">
        <v>22</v>
      </c>
      <c r="AT8" s="40"/>
      <c r="AU8" s="40"/>
      <c r="AV8" s="40"/>
      <c r="AW8" s="40" t="s">
        <v>22</v>
      </c>
      <c r="AX8" s="40" t="s">
        <v>22</v>
      </c>
      <c r="AY8" s="40" t="s">
        <v>22</v>
      </c>
      <c r="AZ8" s="40"/>
      <c r="BA8" s="40"/>
      <c r="BB8" s="39"/>
      <c r="BC8" s="40"/>
      <c r="BD8" s="40"/>
      <c r="BE8" s="40"/>
      <c r="BF8" s="40" t="s">
        <v>22</v>
      </c>
      <c r="BG8" s="40" t="s">
        <v>22</v>
      </c>
      <c r="BH8" s="40" t="s">
        <v>22</v>
      </c>
      <c r="BI8" s="40"/>
      <c r="BJ8" s="39" t="s">
        <v>22</v>
      </c>
      <c r="BK8" s="39" t="s">
        <v>22</v>
      </c>
      <c r="BL8" s="40"/>
      <c r="BM8" s="39" t="s">
        <v>22</v>
      </c>
      <c r="BN8" s="40" t="s">
        <v>22</v>
      </c>
      <c r="BO8" s="40" t="s">
        <v>22</v>
      </c>
      <c r="BP8" s="40"/>
      <c r="BQ8" s="40"/>
      <c r="BR8" s="39" t="s">
        <v>22</v>
      </c>
      <c r="BS8" s="40"/>
      <c r="BT8" s="40"/>
      <c r="BU8" s="39"/>
      <c r="BV8" s="39" t="s">
        <v>478</v>
      </c>
      <c r="BW8" s="39" t="s">
        <v>480</v>
      </c>
      <c r="BX8" s="40"/>
      <c r="BY8" s="47" t="s">
        <v>477</v>
      </c>
      <c r="BZ8" s="40"/>
      <c r="CA8" s="82"/>
    </row>
    <row r="9" spans="1:83" ht="96.45" hidden="1" customHeight="1">
      <c r="A9" s="39">
        <v>4</v>
      </c>
      <c r="B9" s="79" t="s">
        <v>734</v>
      </c>
      <c r="C9" s="39">
        <v>2015</v>
      </c>
      <c r="D9" s="39" t="s">
        <v>555</v>
      </c>
      <c r="E9" s="39" t="s">
        <v>736</v>
      </c>
      <c r="F9" s="39"/>
      <c r="G9" s="39" t="s">
        <v>22</v>
      </c>
      <c r="H9" s="39" t="s">
        <v>22</v>
      </c>
      <c r="I9" s="39" t="s">
        <v>22</v>
      </c>
      <c r="J9" s="39"/>
      <c r="K9" s="39" t="s">
        <v>22</v>
      </c>
      <c r="L9" s="39" t="s">
        <v>22</v>
      </c>
      <c r="M9" s="39"/>
      <c r="N9" s="39" t="s">
        <v>735</v>
      </c>
      <c r="O9" s="39"/>
      <c r="P9" s="39" t="s">
        <v>22</v>
      </c>
      <c r="Q9" s="39"/>
      <c r="R9" s="39"/>
      <c r="S9" s="39" t="s">
        <v>22</v>
      </c>
      <c r="T9" s="39" t="s">
        <v>22</v>
      </c>
      <c r="U9" s="39"/>
      <c r="V9" s="39"/>
      <c r="W9" s="39" t="s">
        <v>22</v>
      </c>
      <c r="X9" s="39"/>
      <c r="Y9" s="39" t="s">
        <v>22</v>
      </c>
      <c r="Z9" s="39"/>
      <c r="AA9" s="39" t="s">
        <v>22</v>
      </c>
      <c r="AB9" s="39" t="s">
        <v>22</v>
      </c>
      <c r="AC9" s="39" t="s">
        <v>22</v>
      </c>
      <c r="AD9" s="39" t="s">
        <v>22</v>
      </c>
      <c r="AE9" s="39" t="s">
        <v>22</v>
      </c>
      <c r="AF9" s="39" t="s">
        <v>22</v>
      </c>
      <c r="AG9" s="39" t="s">
        <v>22</v>
      </c>
      <c r="AH9" s="39" t="s">
        <v>22</v>
      </c>
      <c r="AI9" s="39" t="s">
        <v>22</v>
      </c>
      <c r="AJ9" s="39" t="s">
        <v>22</v>
      </c>
      <c r="AK9" s="39"/>
      <c r="AL9" s="39"/>
      <c r="AM9" s="39" t="s">
        <v>22</v>
      </c>
      <c r="AN9" s="39"/>
      <c r="AO9" s="39" t="s">
        <v>22</v>
      </c>
      <c r="AP9" s="39" t="s">
        <v>22</v>
      </c>
      <c r="AQ9" s="39"/>
      <c r="AR9" s="39" t="s">
        <v>22</v>
      </c>
      <c r="AS9" s="39"/>
      <c r="AT9" s="39"/>
      <c r="AU9" s="39"/>
      <c r="AV9" s="39"/>
      <c r="AW9" s="39"/>
      <c r="AX9" s="39"/>
      <c r="AY9" s="39"/>
      <c r="AZ9" s="39"/>
      <c r="BA9" s="39"/>
      <c r="BB9" s="39" t="s">
        <v>22</v>
      </c>
      <c r="BC9" s="39"/>
      <c r="BD9" s="39"/>
      <c r="BE9" s="39" t="s">
        <v>22</v>
      </c>
      <c r="BF9" s="39" t="s">
        <v>22</v>
      </c>
      <c r="BG9" s="39" t="s">
        <v>22</v>
      </c>
      <c r="BH9" s="39" t="s">
        <v>22</v>
      </c>
      <c r="BI9" s="39"/>
      <c r="BJ9" s="39" t="s">
        <v>22</v>
      </c>
      <c r="BK9" s="39" t="s">
        <v>22</v>
      </c>
      <c r="BL9" s="39"/>
      <c r="BM9" s="39" t="s">
        <v>22</v>
      </c>
      <c r="BN9" s="39" t="s">
        <v>22</v>
      </c>
      <c r="BO9" s="39" t="s">
        <v>22</v>
      </c>
      <c r="BP9" s="39"/>
      <c r="BQ9" s="39"/>
      <c r="BR9" s="39"/>
      <c r="BS9" s="39"/>
      <c r="BT9" s="39" t="s">
        <v>22</v>
      </c>
      <c r="BU9" s="39" t="s">
        <v>183</v>
      </c>
      <c r="BV9" s="46" t="s">
        <v>730</v>
      </c>
      <c r="BW9" s="46" t="s">
        <v>732</v>
      </c>
      <c r="BX9" s="46"/>
      <c r="BY9" s="46"/>
      <c r="BZ9" s="46"/>
      <c r="CA9" s="82"/>
    </row>
    <row r="10" spans="1:83" ht="100.2" hidden="1" customHeight="1">
      <c r="A10" s="39">
        <v>5</v>
      </c>
      <c r="B10" s="19" t="s">
        <v>152</v>
      </c>
      <c r="C10" s="39">
        <v>2014</v>
      </c>
      <c r="D10" s="39" t="s">
        <v>556</v>
      </c>
      <c r="E10" s="39" t="s">
        <v>605</v>
      </c>
      <c r="F10" s="39"/>
      <c r="G10" s="39"/>
      <c r="H10" s="39"/>
      <c r="I10" s="39"/>
      <c r="J10" s="39"/>
      <c r="K10" s="39"/>
      <c r="L10" s="39"/>
      <c r="M10" s="39"/>
      <c r="N10" s="39" t="s">
        <v>153</v>
      </c>
      <c r="O10" s="39" t="s">
        <v>22</v>
      </c>
      <c r="P10" s="39" t="s">
        <v>22</v>
      </c>
      <c r="Q10" s="39"/>
      <c r="R10" s="39" t="s">
        <v>22</v>
      </c>
      <c r="S10" s="39"/>
      <c r="T10" s="39" t="s">
        <v>22</v>
      </c>
      <c r="U10" s="39"/>
      <c r="V10" s="39"/>
      <c r="W10" s="39" t="s">
        <v>22</v>
      </c>
      <c r="X10" s="39"/>
      <c r="Y10" s="39" t="s">
        <v>22</v>
      </c>
      <c r="Z10" s="39"/>
      <c r="AA10" s="39"/>
      <c r="AB10" s="39"/>
      <c r="AC10" s="39"/>
      <c r="AD10" s="39"/>
      <c r="AE10" s="39"/>
      <c r="AF10" s="39"/>
      <c r="AG10" s="39" t="s">
        <v>22</v>
      </c>
      <c r="AH10" s="39" t="s">
        <v>22</v>
      </c>
      <c r="AI10" s="39" t="s">
        <v>22</v>
      </c>
      <c r="AJ10" s="39" t="s">
        <v>22</v>
      </c>
      <c r="AK10" s="39"/>
      <c r="AL10" s="39"/>
      <c r="AM10" s="39" t="s">
        <v>22</v>
      </c>
      <c r="AN10" s="39"/>
      <c r="AO10" s="39" t="s">
        <v>22</v>
      </c>
      <c r="AP10" s="39" t="s">
        <v>22</v>
      </c>
      <c r="AQ10" s="39" t="s">
        <v>22</v>
      </c>
      <c r="AR10" s="39"/>
      <c r="AS10" s="39" t="s">
        <v>22</v>
      </c>
      <c r="AT10" s="39"/>
      <c r="AU10" s="39"/>
      <c r="AV10" s="39"/>
      <c r="AW10" s="39"/>
      <c r="AX10" s="39" t="s">
        <v>22</v>
      </c>
      <c r="AY10" s="39" t="s">
        <v>22</v>
      </c>
      <c r="AZ10" s="39" t="s">
        <v>22</v>
      </c>
      <c r="BA10" s="39"/>
      <c r="BB10" s="39"/>
      <c r="BC10" s="39"/>
      <c r="BD10" s="39"/>
      <c r="BE10" s="39" t="s">
        <v>22</v>
      </c>
      <c r="BF10" s="39" t="s">
        <v>22</v>
      </c>
      <c r="BG10" s="39" t="s">
        <v>22</v>
      </c>
      <c r="BH10" s="39" t="s">
        <v>22</v>
      </c>
      <c r="BI10" s="39" t="s">
        <v>22</v>
      </c>
      <c r="BJ10" s="39" t="s">
        <v>22</v>
      </c>
      <c r="BK10" s="39" t="s">
        <v>22</v>
      </c>
      <c r="BL10" s="39"/>
      <c r="BM10" s="39" t="s">
        <v>22</v>
      </c>
      <c r="BN10" s="39"/>
      <c r="BO10" s="39"/>
      <c r="BP10" s="39"/>
      <c r="BQ10" s="39"/>
      <c r="BR10" s="39"/>
      <c r="BS10" s="39"/>
      <c r="BT10" s="39"/>
      <c r="BU10" s="39" t="s">
        <v>184</v>
      </c>
      <c r="BV10" s="46" t="s">
        <v>376</v>
      </c>
      <c r="BW10" s="46" t="s">
        <v>377</v>
      </c>
      <c r="BX10" s="46" t="s">
        <v>378</v>
      </c>
      <c r="BY10" s="46"/>
      <c r="BZ10" s="44" t="s">
        <v>152</v>
      </c>
      <c r="CA10" s="82"/>
    </row>
    <row r="11" spans="1:83" ht="180" hidden="1">
      <c r="A11" s="39">
        <v>6</v>
      </c>
      <c r="B11" s="19" t="s">
        <v>163</v>
      </c>
      <c r="C11" s="39">
        <v>2014</v>
      </c>
      <c r="D11" s="39" t="s">
        <v>555</v>
      </c>
      <c r="E11" s="39" t="s">
        <v>606</v>
      </c>
      <c r="F11" s="39"/>
      <c r="G11" s="39"/>
      <c r="H11" s="39"/>
      <c r="I11" s="39"/>
      <c r="J11" s="39"/>
      <c r="K11" s="39"/>
      <c r="L11" s="39"/>
      <c r="M11" s="39"/>
      <c r="N11" s="39" t="s">
        <v>164</v>
      </c>
      <c r="O11" s="39"/>
      <c r="P11" s="39" t="s">
        <v>22</v>
      </c>
      <c r="Q11" s="39"/>
      <c r="R11" s="39" t="s">
        <v>22</v>
      </c>
      <c r="S11" s="39"/>
      <c r="T11" s="39"/>
      <c r="U11" s="39" t="s">
        <v>22</v>
      </c>
      <c r="V11" s="39"/>
      <c r="W11" s="39" t="s">
        <v>22</v>
      </c>
      <c r="X11" s="39"/>
      <c r="Y11" s="39"/>
      <c r="Z11" s="39"/>
      <c r="AA11" s="39"/>
      <c r="AB11" s="39"/>
      <c r="AC11" s="39"/>
      <c r="AD11" s="39"/>
      <c r="AE11" s="39"/>
      <c r="AF11" s="39"/>
      <c r="AG11" s="39" t="s">
        <v>22</v>
      </c>
      <c r="AH11" s="39" t="s">
        <v>22</v>
      </c>
      <c r="AI11" s="39"/>
      <c r="AJ11" s="39"/>
      <c r="AK11" s="39"/>
      <c r="AL11" s="39"/>
      <c r="AM11" s="39"/>
      <c r="AN11" s="39" t="s">
        <v>22</v>
      </c>
      <c r="AO11" s="39"/>
      <c r="AP11" s="39"/>
      <c r="AQ11" s="39" t="s">
        <v>22</v>
      </c>
      <c r="AR11" s="39"/>
      <c r="AS11" s="39" t="s">
        <v>22</v>
      </c>
      <c r="AT11" s="39"/>
      <c r="AU11" s="39"/>
      <c r="AV11" s="39"/>
      <c r="AW11" s="39"/>
      <c r="AX11" s="39" t="s">
        <v>22</v>
      </c>
      <c r="AY11" s="39" t="s">
        <v>22</v>
      </c>
      <c r="AZ11" s="39" t="s">
        <v>22</v>
      </c>
      <c r="BA11" s="39"/>
      <c r="BB11" s="39"/>
      <c r="BC11" s="39"/>
      <c r="BD11" s="39"/>
      <c r="BE11" s="39"/>
      <c r="BF11" s="39"/>
      <c r="BG11" s="39"/>
      <c r="BH11" s="39"/>
      <c r="BI11" s="39" t="s">
        <v>22</v>
      </c>
      <c r="BJ11" s="39"/>
      <c r="BK11" s="39"/>
      <c r="BL11" s="39"/>
      <c r="BM11" s="39" t="s">
        <v>22</v>
      </c>
      <c r="BN11" s="39"/>
      <c r="BO11" s="39"/>
      <c r="BP11" s="39"/>
      <c r="BQ11" s="39"/>
      <c r="BR11" s="39"/>
      <c r="BS11" s="39"/>
      <c r="BT11" s="39"/>
      <c r="BU11" s="39" t="s">
        <v>183</v>
      </c>
      <c r="BV11" s="46" t="s">
        <v>379</v>
      </c>
      <c r="BW11" s="46" t="s">
        <v>380</v>
      </c>
      <c r="BX11" s="46" t="s">
        <v>381</v>
      </c>
      <c r="BY11" s="46"/>
      <c r="BZ11" s="44" t="s">
        <v>237</v>
      </c>
      <c r="CA11" s="82"/>
    </row>
    <row r="12" spans="1:83" ht="162">
      <c r="A12" s="39">
        <v>7</v>
      </c>
      <c r="B12" s="15" t="s">
        <v>953</v>
      </c>
      <c r="C12" s="39">
        <v>2015</v>
      </c>
      <c r="D12" s="39" t="s">
        <v>555</v>
      </c>
      <c r="E12" s="39" t="s">
        <v>954</v>
      </c>
      <c r="F12" s="39"/>
      <c r="G12" s="39"/>
      <c r="H12" s="39"/>
      <c r="I12" s="39"/>
      <c r="J12" s="39"/>
      <c r="K12" s="39"/>
      <c r="L12" s="39"/>
      <c r="M12" s="39"/>
      <c r="N12" s="39" t="s">
        <v>956</v>
      </c>
      <c r="O12" s="39"/>
      <c r="P12" s="39" t="s">
        <v>22</v>
      </c>
      <c r="Q12" s="39"/>
      <c r="R12" s="39" t="s">
        <v>22</v>
      </c>
      <c r="S12" s="39"/>
      <c r="T12" s="39"/>
      <c r="U12" s="39"/>
      <c r="V12" s="39" t="s">
        <v>22</v>
      </c>
      <c r="W12" s="39" t="s">
        <v>22</v>
      </c>
      <c r="X12" s="39"/>
      <c r="Y12" s="39"/>
      <c r="Z12" s="39"/>
      <c r="AA12" s="39"/>
      <c r="AB12" s="39"/>
      <c r="AC12" s="39"/>
      <c r="AD12" s="39"/>
      <c r="AE12" s="39" t="s">
        <v>22</v>
      </c>
      <c r="AF12" s="39"/>
      <c r="AG12" s="39" t="s">
        <v>22</v>
      </c>
      <c r="AH12" s="39" t="s">
        <v>22</v>
      </c>
      <c r="AI12" s="39"/>
      <c r="AJ12" s="39"/>
      <c r="AK12" s="39"/>
      <c r="AL12" s="39" t="s">
        <v>22</v>
      </c>
      <c r="AM12" s="39"/>
      <c r="AN12" s="39"/>
      <c r="AO12" s="39" t="s">
        <v>22</v>
      </c>
      <c r="AP12" s="39"/>
      <c r="AQ12" s="39" t="s">
        <v>22</v>
      </c>
      <c r="AR12" s="39" t="s">
        <v>22</v>
      </c>
      <c r="AS12" s="39"/>
      <c r="AT12" s="39"/>
      <c r="AU12" s="39"/>
      <c r="AV12" s="39"/>
      <c r="AW12" s="39"/>
      <c r="AX12" s="39" t="s">
        <v>22</v>
      </c>
      <c r="AY12" s="39"/>
      <c r="AZ12" s="39" t="s">
        <v>22</v>
      </c>
      <c r="BA12" s="39"/>
      <c r="BB12" s="39"/>
      <c r="BC12" s="39"/>
      <c r="BD12" s="39"/>
      <c r="BE12" s="39" t="s">
        <v>22</v>
      </c>
      <c r="BF12" s="39" t="s">
        <v>22</v>
      </c>
      <c r="BG12" s="39"/>
      <c r="BH12" s="39"/>
      <c r="BI12" s="39"/>
      <c r="BJ12" s="39" t="s">
        <v>22</v>
      </c>
      <c r="BK12" s="39" t="s">
        <v>22</v>
      </c>
      <c r="BL12" s="39"/>
      <c r="BM12" s="39" t="s">
        <v>22</v>
      </c>
      <c r="BN12" s="39"/>
      <c r="BO12" s="39"/>
      <c r="BP12" s="39"/>
      <c r="BQ12" s="39"/>
      <c r="BR12" s="39" t="s">
        <v>22</v>
      </c>
      <c r="BS12" s="39"/>
      <c r="BT12" s="39"/>
      <c r="BU12" s="39" t="s">
        <v>183</v>
      </c>
      <c r="BV12" s="46" t="s">
        <v>955</v>
      </c>
      <c r="BW12" s="46" t="s">
        <v>957</v>
      </c>
      <c r="BX12" s="46"/>
      <c r="BY12" s="46"/>
      <c r="BZ12" s="46"/>
      <c r="CA12" s="82"/>
    </row>
    <row r="13" spans="1:83" ht="162" hidden="1">
      <c r="A13" s="39">
        <v>8</v>
      </c>
      <c r="B13" s="19" t="s">
        <v>415</v>
      </c>
      <c r="C13" s="40">
        <v>2013</v>
      </c>
      <c r="D13" s="39" t="s">
        <v>556</v>
      </c>
      <c r="E13" s="39" t="s">
        <v>611</v>
      </c>
      <c r="F13" s="39" t="s">
        <v>22</v>
      </c>
      <c r="G13" s="39"/>
      <c r="H13" s="39" t="s">
        <v>22</v>
      </c>
      <c r="I13" s="39" t="s">
        <v>22</v>
      </c>
      <c r="J13" s="39" t="s">
        <v>22</v>
      </c>
      <c r="K13" s="39" t="s">
        <v>22</v>
      </c>
      <c r="L13" s="39" t="s">
        <v>22</v>
      </c>
      <c r="M13" s="39"/>
      <c r="N13" s="40" t="s">
        <v>416</v>
      </c>
      <c r="O13" s="40"/>
      <c r="P13" s="39" t="s">
        <v>22</v>
      </c>
      <c r="Q13" s="40"/>
      <c r="R13" s="40"/>
      <c r="S13" s="39" t="s">
        <v>22</v>
      </c>
      <c r="T13" s="39"/>
      <c r="U13" s="39"/>
      <c r="V13" s="39" t="s">
        <v>22</v>
      </c>
      <c r="W13" s="39" t="s">
        <v>22</v>
      </c>
      <c r="X13" s="40"/>
      <c r="Y13" s="39" t="s">
        <v>22</v>
      </c>
      <c r="Z13" s="39"/>
      <c r="AA13" s="40" t="s">
        <v>22</v>
      </c>
      <c r="AB13" s="40" t="s">
        <v>22</v>
      </c>
      <c r="AC13" s="40" t="s">
        <v>22</v>
      </c>
      <c r="AD13" s="40" t="s">
        <v>22</v>
      </c>
      <c r="AE13" s="40" t="s">
        <v>22</v>
      </c>
      <c r="AF13" s="40" t="s">
        <v>22</v>
      </c>
      <c r="AG13" s="39" t="s">
        <v>22</v>
      </c>
      <c r="AH13" s="39" t="s">
        <v>22</v>
      </c>
      <c r="AI13" s="39" t="s">
        <v>22</v>
      </c>
      <c r="AJ13" s="39" t="s">
        <v>22</v>
      </c>
      <c r="AK13" s="39"/>
      <c r="AL13" s="40"/>
      <c r="AM13" s="39" t="s">
        <v>22</v>
      </c>
      <c r="AN13" s="39" t="s">
        <v>22</v>
      </c>
      <c r="AO13" s="39" t="s">
        <v>22</v>
      </c>
      <c r="AP13" s="39" t="s">
        <v>22</v>
      </c>
      <c r="AQ13" s="40"/>
      <c r="AR13" s="40" t="s">
        <v>22</v>
      </c>
      <c r="AS13" s="40"/>
      <c r="AT13" s="40"/>
      <c r="AU13" s="40"/>
      <c r="AV13" s="40"/>
      <c r="AW13" s="40"/>
      <c r="AX13" s="40"/>
      <c r="AY13" s="40"/>
      <c r="AZ13" s="40"/>
      <c r="BA13" s="40"/>
      <c r="BB13" s="39" t="s">
        <v>22</v>
      </c>
      <c r="BC13" s="40"/>
      <c r="BD13" s="40"/>
      <c r="BE13" s="40" t="s">
        <v>22</v>
      </c>
      <c r="BF13" s="40" t="s">
        <v>22</v>
      </c>
      <c r="BG13" s="40" t="s">
        <v>22</v>
      </c>
      <c r="BH13" s="40" t="s">
        <v>22</v>
      </c>
      <c r="BI13" s="40"/>
      <c r="BJ13" s="39" t="s">
        <v>22</v>
      </c>
      <c r="BK13" s="39" t="s">
        <v>22</v>
      </c>
      <c r="BL13" s="40"/>
      <c r="BM13" s="39" t="s">
        <v>22</v>
      </c>
      <c r="BN13" s="40"/>
      <c r="BO13" s="40"/>
      <c r="BP13" s="40"/>
      <c r="BQ13" s="40"/>
      <c r="BR13" s="39" t="s">
        <v>22</v>
      </c>
      <c r="BS13" s="40"/>
      <c r="BT13" s="40"/>
      <c r="BU13" s="39" t="s">
        <v>183</v>
      </c>
      <c r="BV13" s="39" t="s">
        <v>417</v>
      </c>
      <c r="BW13" s="39" t="s">
        <v>418</v>
      </c>
      <c r="BX13" s="40"/>
      <c r="BY13" s="40"/>
      <c r="BZ13" s="40"/>
      <c r="CA13" s="82"/>
    </row>
    <row r="14" spans="1:83" ht="342">
      <c r="A14" s="39">
        <v>9</v>
      </c>
      <c r="B14" s="15" t="s">
        <v>816</v>
      </c>
      <c r="C14" s="39">
        <v>2010</v>
      </c>
      <c r="D14" s="39" t="s">
        <v>557</v>
      </c>
      <c r="E14" s="39" t="s">
        <v>930</v>
      </c>
      <c r="F14" s="39"/>
      <c r="G14" s="39"/>
      <c r="H14" s="39"/>
      <c r="I14" s="39"/>
      <c r="J14" s="39"/>
      <c r="K14" s="39"/>
      <c r="L14" s="39"/>
      <c r="M14" s="39"/>
      <c r="N14" s="39" t="s">
        <v>929</v>
      </c>
      <c r="O14" s="39"/>
      <c r="P14" s="39" t="s">
        <v>22</v>
      </c>
      <c r="Q14" s="39"/>
      <c r="R14" s="39" t="s">
        <v>22</v>
      </c>
      <c r="S14" s="39"/>
      <c r="T14" s="39" t="s">
        <v>22</v>
      </c>
      <c r="U14" s="39"/>
      <c r="V14" s="39"/>
      <c r="W14" s="39"/>
      <c r="X14" s="39" t="s">
        <v>22</v>
      </c>
      <c r="Y14" s="39"/>
      <c r="Z14" s="39"/>
      <c r="AA14" s="39"/>
      <c r="AB14" s="39"/>
      <c r="AC14" s="39" t="s">
        <v>22</v>
      </c>
      <c r="AD14" s="39"/>
      <c r="AE14" s="39"/>
      <c r="AF14" s="39" t="s">
        <v>22</v>
      </c>
      <c r="AG14" s="39" t="s">
        <v>22</v>
      </c>
      <c r="AH14" s="39" t="s">
        <v>22</v>
      </c>
      <c r="AI14" s="39"/>
      <c r="AJ14" s="39" t="s">
        <v>22</v>
      </c>
      <c r="AK14" s="39"/>
      <c r="AL14" s="39" t="s">
        <v>22</v>
      </c>
      <c r="AM14" s="39"/>
      <c r="AN14" s="39"/>
      <c r="AO14" s="39" t="s">
        <v>22</v>
      </c>
      <c r="AP14" s="39" t="s">
        <v>22</v>
      </c>
      <c r="AQ14" s="39"/>
      <c r="AR14" s="39"/>
      <c r="AS14" s="39"/>
      <c r="AT14" s="39"/>
      <c r="AU14" s="39"/>
      <c r="AV14" s="39" t="s">
        <v>22</v>
      </c>
      <c r="AW14" s="39"/>
      <c r="AX14" s="39"/>
      <c r="AY14" s="39"/>
      <c r="AZ14" s="39" t="s">
        <v>22</v>
      </c>
      <c r="BA14" s="39"/>
      <c r="BB14" s="39"/>
      <c r="BC14" s="39"/>
      <c r="BD14" s="39" t="s">
        <v>22</v>
      </c>
      <c r="BE14" s="39"/>
      <c r="BF14" s="39"/>
      <c r="BG14" s="39"/>
      <c r="BH14" s="39"/>
      <c r="BI14" s="39" t="s">
        <v>22</v>
      </c>
      <c r="BJ14" s="39"/>
      <c r="BK14" s="39"/>
      <c r="BL14" s="39"/>
      <c r="BM14" s="39" t="s">
        <v>22</v>
      </c>
      <c r="BN14" s="39"/>
      <c r="BO14" s="39"/>
      <c r="BP14" s="39"/>
      <c r="BQ14" s="39"/>
      <c r="BR14" s="39"/>
      <c r="BS14" s="39"/>
      <c r="BT14" s="39"/>
      <c r="BU14" s="39" t="s">
        <v>184</v>
      </c>
      <c r="BV14" s="46" t="s">
        <v>931</v>
      </c>
      <c r="BW14" s="46" t="s">
        <v>932</v>
      </c>
      <c r="BX14" s="46"/>
      <c r="BY14" s="46"/>
      <c r="BZ14" s="46"/>
      <c r="CA14" s="82"/>
    </row>
    <row r="15" spans="1:83" ht="324" hidden="1">
      <c r="A15" s="39">
        <v>10</v>
      </c>
      <c r="B15" s="19" t="s">
        <v>671</v>
      </c>
      <c r="C15" s="39">
        <v>2008</v>
      </c>
      <c r="D15" s="39" t="s">
        <v>555</v>
      </c>
      <c r="E15" s="39" t="s">
        <v>680</v>
      </c>
      <c r="F15" s="39"/>
      <c r="G15" s="39"/>
      <c r="H15" s="39"/>
      <c r="I15" s="39"/>
      <c r="J15" s="39"/>
      <c r="K15" s="39"/>
      <c r="L15" s="39"/>
      <c r="M15" s="39"/>
      <c r="N15" s="39" t="s">
        <v>681</v>
      </c>
      <c r="O15" s="39"/>
      <c r="P15" s="39" t="s">
        <v>22</v>
      </c>
      <c r="Q15" s="39"/>
      <c r="R15" s="39" t="s">
        <v>22</v>
      </c>
      <c r="S15" s="39"/>
      <c r="T15" s="39"/>
      <c r="U15" s="39" t="s">
        <v>22</v>
      </c>
      <c r="V15" s="39"/>
      <c r="W15" s="39"/>
      <c r="X15" s="39" t="s">
        <v>22</v>
      </c>
      <c r="Y15" s="39"/>
      <c r="Z15" s="39"/>
      <c r="AA15" s="39"/>
      <c r="AB15" s="39" t="s">
        <v>22</v>
      </c>
      <c r="AC15" s="39" t="s">
        <v>22</v>
      </c>
      <c r="AD15" s="39" t="s">
        <v>22</v>
      </c>
      <c r="AE15" s="39" t="s">
        <v>22</v>
      </c>
      <c r="AF15" s="39" t="s">
        <v>22</v>
      </c>
      <c r="AG15" s="39" t="s">
        <v>22</v>
      </c>
      <c r="AH15" s="39"/>
      <c r="AI15" s="39"/>
      <c r="AJ15" s="39"/>
      <c r="AK15" s="39"/>
      <c r="AL15" s="39"/>
      <c r="AM15" s="39"/>
      <c r="AN15" s="39" t="s">
        <v>22</v>
      </c>
      <c r="AO15" s="39" t="s">
        <v>22</v>
      </c>
      <c r="AP15" s="39" t="s">
        <v>22</v>
      </c>
      <c r="AQ15" s="39"/>
      <c r="AR15" s="39"/>
      <c r="AS15" s="39"/>
      <c r="AT15" s="39" t="s">
        <v>22</v>
      </c>
      <c r="AU15" s="39" t="s">
        <v>22</v>
      </c>
      <c r="AV15" s="39"/>
      <c r="AW15" s="39"/>
      <c r="AX15" s="39"/>
      <c r="AY15" s="39" t="s">
        <v>22</v>
      </c>
      <c r="AZ15" s="39" t="s">
        <v>22</v>
      </c>
      <c r="BA15" s="39" t="s">
        <v>22</v>
      </c>
      <c r="BB15" s="39" t="s">
        <v>22</v>
      </c>
      <c r="BC15" s="39" t="s">
        <v>22</v>
      </c>
      <c r="BD15" s="39" t="s">
        <v>22</v>
      </c>
      <c r="BE15" s="39"/>
      <c r="BF15" s="39"/>
      <c r="BG15" s="39"/>
      <c r="BH15" s="39"/>
      <c r="BI15" s="39"/>
      <c r="BJ15" s="39" t="s">
        <v>22</v>
      </c>
      <c r="BK15" s="39"/>
      <c r="BL15" s="39"/>
      <c r="BM15" s="39" t="s">
        <v>22</v>
      </c>
      <c r="BN15" s="39" t="s">
        <v>22</v>
      </c>
      <c r="BO15" s="39" t="s">
        <v>22</v>
      </c>
      <c r="BP15" s="39"/>
      <c r="BQ15" s="39"/>
      <c r="BR15" s="39"/>
      <c r="BS15" s="39"/>
      <c r="BT15" s="39" t="s">
        <v>22</v>
      </c>
      <c r="BU15" s="39" t="s">
        <v>183</v>
      </c>
      <c r="BV15" s="46" t="s">
        <v>672</v>
      </c>
      <c r="BW15" s="46" t="s">
        <v>679</v>
      </c>
      <c r="BX15" s="46"/>
      <c r="BY15" s="75" t="s">
        <v>678</v>
      </c>
      <c r="BZ15" s="66"/>
      <c r="CA15" s="82"/>
    </row>
    <row r="16" spans="1:83" ht="105.75" customHeight="1">
      <c r="A16" s="39">
        <v>11</v>
      </c>
      <c r="B16" s="15" t="s">
        <v>777</v>
      </c>
      <c r="C16" s="39">
        <v>2012</v>
      </c>
      <c r="D16" s="39" t="s">
        <v>556</v>
      </c>
      <c r="E16" s="39" t="s">
        <v>826</v>
      </c>
      <c r="F16" s="39" t="s">
        <v>22</v>
      </c>
      <c r="G16" s="39"/>
      <c r="H16" s="39"/>
      <c r="I16" s="39" t="s">
        <v>22</v>
      </c>
      <c r="J16" s="39"/>
      <c r="K16" s="39"/>
      <c r="L16" s="39"/>
      <c r="M16" s="39"/>
      <c r="N16" s="39" t="s">
        <v>825</v>
      </c>
      <c r="O16" s="39" t="s">
        <v>22</v>
      </c>
      <c r="P16" s="39" t="s">
        <v>22</v>
      </c>
      <c r="Q16" s="39"/>
      <c r="R16" s="39" t="s">
        <v>22</v>
      </c>
      <c r="S16" s="39"/>
      <c r="T16" s="39"/>
      <c r="U16" s="39"/>
      <c r="V16" s="39" t="s">
        <v>22</v>
      </c>
      <c r="W16" s="39" t="s">
        <v>22</v>
      </c>
      <c r="X16" s="39"/>
      <c r="Y16" s="39"/>
      <c r="Z16" s="39"/>
      <c r="AA16" s="39"/>
      <c r="AB16" s="39"/>
      <c r="AC16" s="39" t="s">
        <v>22</v>
      </c>
      <c r="AD16" s="39" t="s">
        <v>22</v>
      </c>
      <c r="AE16" s="39" t="s">
        <v>22</v>
      </c>
      <c r="AF16" s="39"/>
      <c r="AG16" s="39" t="s">
        <v>22</v>
      </c>
      <c r="AH16" s="39"/>
      <c r="AI16" s="39"/>
      <c r="AJ16" s="39"/>
      <c r="AK16" s="39"/>
      <c r="AL16" s="39" t="s">
        <v>22</v>
      </c>
      <c r="AM16" s="39"/>
      <c r="AN16" s="39"/>
      <c r="AO16" s="39" t="s">
        <v>22</v>
      </c>
      <c r="AP16" s="39"/>
      <c r="AQ16" s="39" t="s">
        <v>22</v>
      </c>
      <c r="AR16" s="39"/>
      <c r="AS16" s="39"/>
      <c r="AT16" s="39"/>
      <c r="AU16" s="39"/>
      <c r="AV16" s="39"/>
      <c r="AW16" s="39"/>
      <c r="AX16" s="39"/>
      <c r="AY16" s="39"/>
      <c r="AZ16" s="39" t="s">
        <v>22</v>
      </c>
      <c r="BA16" s="39"/>
      <c r="BB16" s="39"/>
      <c r="BC16" s="39"/>
      <c r="BD16" s="39"/>
      <c r="BE16" s="39"/>
      <c r="BF16" s="39" t="s">
        <v>22</v>
      </c>
      <c r="BG16" s="39"/>
      <c r="BH16" s="39"/>
      <c r="BI16" s="39"/>
      <c r="BJ16" s="39" t="s">
        <v>22</v>
      </c>
      <c r="BK16" s="39" t="s">
        <v>22</v>
      </c>
      <c r="BL16" s="39"/>
      <c r="BM16" s="39" t="s">
        <v>22</v>
      </c>
      <c r="BN16" s="39"/>
      <c r="BO16" s="39"/>
      <c r="BP16" s="39"/>
      <c r="BQ16" s="39"/>
      <c r="BR16" s="39"/>
      <c r="BS16" s="39"/>
      <c r="BT16" s="39"/>
      <c r="BU16" s="39" t="s">
        <v>184</v>
      </c>
      <c r="BV16" s="46" t="s">
        <v>827</v>
      </c>
      <c r="BW16" s="46" t="s">
        <v>828</v>
      </c>
      <c r="BX16" s="46"/>
      <c r="BY16" s="46"/>
      <c r="BZ16" s="46"/>
      <c r="CA16" s="82"/>
    </row>
    <row r="17" spans="1:79" ht="162" hidden="1">
      <c r="A17" s="39">
        <v>12</v>
      </c>
      <c r="B17" s="15" t="s">
        <v>788</v>
      </c>
      <c r="C17" s="39">
        <v>2015</v>
      </c>
      <c r="D17" s="39" t="s">
        <v>556</v>
      </c>
      <c r="E17" s="39" t="s">
        <v>869</v>
      </c>
      <c r="F17" s="39"/>
      <c r="G17" s="39" t="s">
        <v>22</v>
      </c>
      <c r="H17" s="39"/>
      <c r="I17" s="39"/>
      <c r="J17" s="39"/>
      <c r="K17" s="39"/>
      <c r="L17" s="39"/>
      <c r="M17" s="39"/>
      <c r="N17" s="39" t="s">
        <v>868</v>
      </c>
      <c r="O17" s="39"/>
      <c r="P17" s="39" t="s">
        <v>22</v>
      </c>
      <c r="Q17" s="39"/>
      <c r="R17" s="39" t="s">
        <v>22</v>
      </c>
      <c r="S17" s="39"/>
      <c r="T17" s="39"/>
      <c r="U17" s="39"/>
      <c r="V17" s="39" t="s">
        <v>22</v>
      </c>
      <c r="W17" s="39" t="s">
        <v>22</v>
      </c>
      <c r="X17" s="39" t="s">
        <v>22</v>
      </c>
      <c r="Y17" s="39"/>
      <c r="Z17" s="39"/>
      <c r="AA17" s="39"/>
      <c r="AB17" s="39"/>
      <c r="AC17" s="39" t="s">
        <v>22</v>
      </c>
      <c r="AD17" s="39"/>
      <c r="AE17" s="39"/>
      <c r="AF17" s="39"/>
      <c r="AG17" s="39" t="s">
        <v>22</v>
      </c>
      <c r="AH17" s="39"/>
      <c r="AI17" s="39"/>
      <c r="AJ17" s="39"/>
      <c r="AK17" s="39"/>
      <c r="AL17" s="39"/>
      <c r="AM17" s="39" t="s">
        <v>22</v>
      </c>
      <c r="AN17" s="39"/>
      <c r="AO17" s="39"/>
      <c r="AP17" s="39"/>
      <c r="AQ17" s="39"/>
      <c r="AR17" s="39" t="s">
        <v>22</v>
      </c>
      <c r="AS17" s="39"/>
      <c r="AT17" s="39"/>
      <c r="AU17" s="39"/>
      <c r="AV17" s="39"/>
      <c r="AW17" s="39"/>
      <c r="AX17" s="39"/>
      <c r="AY17" s="39"/>
      <c r="AZ17" s="39" t="s">
        <v>22</v>
      </c>
      <c r="BA17" s="39"/>
      <c r="BB17" s="39"/>
      <c r="BC17" s="39"/>
      <c r="BD17" s="39"/>
      <c r="BE17" s="39"/>
      <c r="BF17" s="39" t="s">
        <v>22</v>
      </c>
      <c r="BG17" s="39"/>
      <c r="BH17" s="39"/>
      <c r="BI17" s="39"/>
      <c r="BJ17" s="93" t="s">
        <v>22</v>
      </c>
      <c r="BK17" s="93" t="s">
        <v>22</v>
      </c>
      <c r="BL17" s="39"/>
      <c r="BM17" s="39" t="s">
        <v>22</v>
      </c>
      <c r="BN17" s="39"/>
      <c r="BO17" s="39"/>
      <c r="BP17" s="39"/>
      <c r="BQ17" s="39"/>
      <c r="BR17" s="39"/>
      <c r="BS17" s="39"/>
      <c r="BT17" s="39"/>
      <c r="BU17" s="39" t="s">
        <v>184</v>
      </c>
      <c r="BV17" s="46" t="s">
        <v>870</v>
      </c>
      <c r="BW17" s="46" t="s">
        <v>871</v>
      </c>
      <c r="BX17" s="46"/>
      <c r="BY17" s="46"/>
      <c r="BZ17" s="46"/>
      <c r="CA17" s="82"/>
    </row>
    <row r="18" spans="1:79" ht="126" hidden="1">
      <c r="A18" s="39">
        <v>13</v>
      </c>
      <c r="B18" s="15" t="s">
        <v>789</v>
      </c>
      <c r="C18" s="39">
        <v>2010</v>
      </c>
      <c r="D18" s="39" t="s">
        <v>556</v>
      </c>
      <c r="E18" s="39" t="s">
        <v>872</v>
      </c>
      <c r="F18" s="39"/>
      <c r="G18" s="39"/>
      <c r="H18" s="39"/>
      <c r="I18" s="39" t="s">
        <v>22</v>
      </c>
      <c r="J18" s="39"/>
      <c r="K18" s="39"/>
      <c r="L18" s="39"/>
      <c r="M18" s="39"/>
      <c r="N18" s="39" t="s">
        <v>868</v>
      </c>
      <c r="O18" s="39"/>
      <c r="P18" s="39" t="s">
        <v>22</v>
      </c>
      <c r="Q18" s="39"/>
      <c r="R18" s="39" t="s">
        <v>22</v>
      </c>
      <c r="S18" s="39"/>
      <c r="T18" s="39"/>
      <c r="U18" s="39"/>
      <c r="V18" s="39" t="s">
        <v>22</v>
      </c>
      <c r="W18" s="39" t="s">
        <v>22</v>
      </c>
      <c r="X18" s="39" t="s">
        <v>22</v>
      </c>
      <c r="Y18" s="39"/>
      <c r="Z18" s="39"/>
      <c r="AA18" s="39"/>
      <c r="AB18" s="39"/>
      <c r="AC18" s="39" t="s">
        <v>22</v>
      </c>
      <c r="AD18" s="39"/>
      <c r="AE18" s="39" t="s">
        <v>22</v>
      </c>
      <c r="AF18" s="39" t="s">
        <v>22</v>
      </c>
      <c r="AG18" s="39" t="s">
        <v>22</v>
      </c>
      <c r="AH18" s="39"/>
      <c r="AI18" s="39"/>
      <c r="AJ18" s="39"/>
      <c r="AK18" s="39"/>
      <c r="AL18" s="39"/>
      <c r="AM18" s="39" t="s">
        <v>22</v>
      </c>
      <c r="AN18" s="39"/>
      <c r="AO18" s="39" t="s">
        <v>22</v>
      </c>
      <c r="AP18" s="39" t="s">
        <v>22</v>
      </c>
      <c r="AQ18" s="39"/>
      <c r="AR18" s="39" t="s">
        <v>22</v>
      </c>
      <c r="AS18" s="39"/>
      <c r="AT18" s="39"/>
      <c r="AU18" s="39"/>
      <c r="AV18" s="39"/>
      <c r="AW18" s="39"/>
      <c r="AX18" s="39"/>
      <c r="AY18" s="39"/>
      <c r="AZ18" s="39" t="s">
        <v>22</v>
      </c>
      <c r="BA18" s="39"/>
      <c r="BB18" s="39"/>
      <c r="BC18" s="39"/>
      <c r="BD18" s="39"/>
      <c r="BE18" s="39"/>
      <c r="BF18" s="39"/>
      <c r="BG18" s="39"/>
      <c r="BH18" s="39" t="s">
        <v>22</v>
      </c>
      <c r="BI18" s="39"/>
      <c r="BJ18" s="93" t="s">
        <v>22</v>
      </c>
      <c r="BK18" s="93" t="s">
        <v>22</v>
      </c>
      <c r="BL18" s="39"/>
      <c r="BM18" s="39" t="s">
        <v>22</v>
      </c>
      <c r="BN18" s="39"/>
      <c r="BO18" s="39"/>
      <c r="BP18" s="39"/>
      <c r="BQ18" s="39"/>
      <c r="BR18" s="39"/>
      <c r="BS18" s="39"/>
      <c r="BT18" s="39"/>
      <c r="BU18" s="39" t="s">
        <v>184</v>
      </c>
      <c r="BV18" s="46" t="s">
        <v>875</v>
      </c>
      <c r="BW18" s="46" t="s">
        <v>874</v>
      </c>
      <c r="BX18" s="46"/>
      <c r="BY18" s="46"/>
      <c r="BZ18" s="46"/>
      <c r="CA18" s="82"/>
    </row>
    <row r="19" spans="1:79" ht="252" hidden="1">
      <c r="A19" s="39">
        <v>14</v>
      </c>
      <c r="B19" s="19" t="s">
        <v>498</v>
      </c>
      <c r="C19" s="39">
        <v>2008</v>
      </c>
      <c r="D19" s="39" t="s">
        <v>576</v>
      </c>
      <c r="E19" s="39" t="s">
        <v>622</v>
      </c>
      <c r="F19" s="39" t="s">
        <v>22</v>
      </c>
      <c r="G19" s="39"/>
      <c r="H19" s="39"/>
      <c r="I19" s="39"/>
      <c r="J19" s="39"/>
      <c r="K19" s="39"/>
      <c r="L19" s="39"/>
      <c r="M19" s="39"/>
      <c r="N19" s="39" t="s">
        <v>501</v>
      </c>
      <c r="O19" s="39" t="s">
        <v>22</v>
      </c>
      <c r="P19" s="39" t="s">
        <v>22</v>
      </c>
      <c r="Q19" s="39"/>
      <c r="R19" s="39"/>
      <c r="S19" s="39" t="s">
        <v>22</v>
      </c>
      <c r="T19" s="39"/>
      <c r="U19" s="39" t="s">
        <v>22</v>
      </c>
      <c r="V19" s="39"/>
      <c r="W19" s="39"/>
      <c r="X19" s="39" t="s">
        <v>22</v>
      </c>
      <c r="Y19" s="39" t="s">
        <v>22</v>
      </c>
      <c r="Z19" s="39"/>
      <c r="AA19" s="39" t="s">
        <v>22</v>
      </c>
      <c r="AB19" s="39"/>
      <c r="AC19" s="39" t="s">
        <v>22</v>
      </c>
      <c r="AD19" s="39" t="s">
        <v>22</v>
      </c>
      <c r="AE19" s="39" t="s">
        <v>22</v>
      </c>
      <c r="AF19" s="39"/>
      <c r="AG19" s="39" t="s">
        <v>22</v>
      </c>
      <c r="AH19" s="39" t="s">
        <v>22</v>
      </c>
      <c r="AI19" s="39"/>
      <c r="AJ19" s="39"/>
      <c r="AK19" s="39"/>
      <c r="AL19" s="39"/>
      <c r="AM19" s="39" t="s">
        <v>22</v>
      </c>
      <c r="AN19" s="39"/>
      <c r="AO19" s="39" t="s">
        <v>22</v>
      </c>
      <c r="AP19" s="39"/>
      <c r="AQ19" s="39" t="s">
        <v>22</v>
      </c>
      <c r="AR19" s="39"/>
      <c r="AS19" s="39"/>
      <c r="AT19" s="39"/>
      <c r="AU19" s="39" t="s">
        <v>22</v>
      </c>
      <c r="AV19" s="39" t="s">
        <v>22</v>
      </c>
      <c r="AW19" s="39"/>
      <c r="AX19" s="39"/>
      <c r="AY19" s="39" t="s">
        <v>22</v>
      </c>
      <c r="AZ19" s="39" t="s">
        <v>22</v>
      </c>
      <c r="BA19" s="39" t="s">
        <v>22</v>
      </c>
      <c r="BB19" s="39"/>
      <c r="BC19" s="39" t="s">
        <v>22</v>
      </c>
      <c r="BD19" s="39" t="s">
        <v>22</v>
      </c>
      <c r="BE19" s="39" t="s">
        <v>22</v>
      </c>
      <c r="BF19" s="39" t="s">
        <v>22</v>
      </c>
      <c r="BG19" s="39" t="s">
        <v>22</v>
      </c>
      <c r="BH19" s="39" t="s">
        <v>22</v>
      </c>
      <c r="BI19" s="39"/>
      <c r="BJ19" s="39" t="s">
        <v>22</v>
      </c>
      <c r="BK19" s="39" t="s">
        <v>22</v>
      </c>
      <c r="BL19" s="39"/>
      <c r="BM19" s="39" t="s">
        <v>22</v>
      </c>
      <c r="BN19" s="39"/>
      <c r="BO19" s="39"/>
      <c r="BP19" s="39"/>
      <c r="BQ19" s="39"/>
      <c r="BR19" s="39"/>
      <c r="BS19" s="39"/>
      <c r="BT19" s="39"/>
      <c r="BU19" s="39" t="s">
        <v>184</v>
      </c>
      <c r="BV19" s="46" t="s">
        <v>502</v>
      </c>
      <c r="BW19" s="46" t="s">
        <v>503</v>
      </c>
      <c r="BX19" s="46"/>
      <c r="BY19" s="46"/>
      <c r="BZ19" s="46"/>
      <c r="CA19" s="82"/>
    </row>
    <row r="20" spans="1:79" ht="126" hidden="1">
      <c r="A20" s="39">
        <v>15</v>
      </c>
      <c r="B20" s="19" t="s">
        <v>514</v>
      </c>
      <c r="C20" s="39">
        <v>2015</v>
      </c>
      <c r="D20" s="39" t="s">
        <v>576</v>
      </c>
      <c r="E20" s="39" t="s">
        <v>626</v>
      </c>
      <c r="F20" s="39" t="s">
        <v>22</v>
      </c>
      <c r="G20" s="39" t="s">
        <v>22</v>
      </c>
      <c r="H20" s="39" t="s">
        <v>22</v>
      </c>
      <c r="I20" s="39" t="s">
        <v>22</v>
      </c>
      <c r="J20" s="39" t="s">
        <v>22</v>
      </c>
      <c r="K20" s="39" t="s">
        <v>22</v>
      </c>
      <c r="L20" s="39" t="s">
        <v>22</v>
      </c>
      <c r="M20" s="39" t="s">
        <v>22</v>
      </c>
      <c r="N20" s="39" t="s">
        <v>512</v>
      </c>
      <c r="O20" s="39"/>
      <c r="P20" s="39" t="s">
        <v>22</v>
      </c>
      <c r="Q20" s="39"/>
      <c r="R20" s="39"/>
      <c r="S20" s="39" t="s">
        <v>22</v>
      </c>
      <c r="T20" s="39"/>
      <c r="U20" s="39"/>
      <c r="V20" s="39" t="s">
        <v>22</v>
      </c>
      <c r="W20" s="39" t="s">
        <v>22</v>
      </c>
      <c r="X20" s="39" t="s">
        <v>22</v>
      </c>
      <c r="Y20" s="39" t="s">
        <v>22</v>
      </c>
      <c r="Z20" s="39"/>
      <c r="AA20" s="39" t="s">
        <v>22</v>
      </c>
      <c r="AB20" s="39" t="s">
        <v>22</v>
      </c>
      <c r="AC20" s="39" t="s">
        <v>22</v>
      </c>
      <c r="AD20" s="39" t="s">
        <v>22</v>
      </c>
      <c r="AE20" s="39" t="s">
        <v>22</v>
      </c>
      <c r="AF20" s="39"/>
      <c r="AG20" s="39" t="s">
        <v>22</v>
      </c>
      <c r="AH20" s="39"/>
      <c r="AI20" s="39"/>
      <c r="AJ20" s="39"/>
      <c r="AK20" s="39"/>
      <c r="AL20" s="39"/>
      <c r="AM20" s="39" t="s">
        <v>22</v>
      </c>
      <c r="AN20" s="39"/>
      <c r="AO20" s="39" t="s">
        <v>22</v>
      </c>
      <c r="AP20" s="39"/>
      <c r="AQ20" s="39"/>
      <c r="AR20" s="39" t="s">
        <v>22</v>
      </c>
      <c r="AS20" s="39"/>
      <c r="AT20" s="39"/>
      <c r="AU20" s="39"/>
      <c r="AV20" s="39"/>
      <c r="AW20" s="39"/>
      <c r="AX20" s="39"/>
      <c r="AY20" s="39" t="s">
        <v>22</v>
      </c>
      <c r="AZ20" s="39" t="s">
        <v>22</v>
      </c>
      <c r="BA20" s="39" t="s">
        <v>22</v>
      </c>
      <c r="BB20" s="39" t="s">
        <v>22</v>
      </c>
      <c r="BC20" s="39" t="s">
        <v>22</v>
      </c>
      <c r="BD20" s="39" t="s">
        <v>22</v>
      </c>
      <c r="BE20" s="39" t="s">
        <v>22</v>
      </c>
      <c r="BF20" s="39" t="s">
        <v>22</v>
      </c>
      <c r="BG20" s="39" t="s">
        <v>22</v>
      </c>
      <c r="BH20" s="39" t="s">
        <v>22</v>
      </c>
      <c r="BI20" s="39"/>
      <c r="BJ20" s="39" t="s">
        <v>22</v>
      </c>
      <c r="BK20" s="39" t="s">
        <v>22</v>
      </c>
      <c r="BL20" s="39"/>
      <c r="BM20" s="39" t="s">
        <v>22</v>
      </c>
      <c r="BN20" s="39"/>
      <c r="BO20" s="39"/>
      <c r="BP20" s="39"/>
      <c r="BQ20" s="39"/>
      <c r="BR20" s="39"/>
      <c r="BS20" s="39"/>
      <c r="BT20" s="39"/>
      <c r="BU20" s="39" t="s">
        <v>184</v>
      </c>
      <c r="BV20" s="46" t="s">
        <v>516</v>
      </c>
      <c r="BW20" s="46" t="s">
        <v>517</v>
      </c>
      <c r="BX20" s="46"/>
      <c r="BY20" s="46"/>
      <c r="BZ20" s="46"/>
      <c r="CA20" s="82"/>
    </row>
    <row r="21" spans="1:79" ht="178.5" hidden="1" customHeight="1">
      <c r="A21" s="39">
        <v>16</v>
      </c>
      <c r="B21" s="19" t="s">
        <v>99</v>
      </c>
      <c r="C21" s="39">
        <v>2007</v>
      </c>
      <c r="D21" s="39" t="s">
        <v>566</v>
      </c>
      <c r="E21" s="39" t="s">
        <v>567</v>
      </c>
      <c r="F21" s="39" t="s">
        <v>22</v>
      </c>
      <c r="G21" s="39"/>
      <c r="H21" s="39" t="s">
        <v>22</v>
      </c>
      <c r="I21" s="39" t="s">
        <v>22</v>
      </c>
      <c r="J21" s="39" t="s">
        <v>22</v>
      </c>
      <c r="K21" s="39" t="s">
        <v>22</v>
      </c>
      <c r="L21" s="39" t="s">
        <v>22</v>
      </c>
      <c r="M21" s="39" t="s">
        <v>22</v>
      </c>
      <c r="N21" s="39" t="s">
        <v>100</v>
      </c>
      <c r="O21" s="39"/>
      <c r="P21" s="39" t="s">
        <v>22</v>
      </c>
      <c r="Q21" s="39"/>
      <c r="R21" s="39"/>
      <c r="S21" s="39" t="s">
        <v>22</v>
      </c>
      <c r="T21" s="39"/>
      <c r="U21" s="39"/>
      <c r="V21" s="39" t="s">
        <v>22</v>
      </c>
      <c r="W21" s="39" t="s">
        <v>22</v>
      </c>
      <c r="X21" s="39"/>
      <c r="Y21" s="39"/>
      <c r="Z21" s="39" t="s">
        <v>22</v>
      </c>
      <c r="AA21" s="39" t="s">
        <v>22</v>
      </c>
      <c r="AB21" s="39" t="s">
        <v>22</v>
      </c>
      <c r="AC21" s="39" t="s">
        <v>22</v>
      </c>
      <c r="AD21" s="39" t="s">
        <v>22</v>
      </c>
      <c r="AE21" s="39" t="s">
        <v>22</v>
      </c>
      <c r="AF21" s="39" t="s">
        <v>22</v>
      </c>
      <c r="AG21" s="39" t="s">
        <v>22</v>
      </c>
      <c r="AH21" s="39"/>
      <c r="AI21" s="39"/>
      <c r="AJ21" s="39"/>
      <c r="AK21" s="39"/>
      <c r="AL21" s="39"/>
      <c r="AM21" s="39" t="s">
        <v>22</v>
      </c>
      <c r="AN21" s="39"/>
      <c r="AO21" s="39" t="s">
        <v>22</v>
      </c>
      <c r="AP21" s="39" t="s">
        <v>22</v>
      </c>
      <c r="AQ21" s="39"/>
      <c r="AR21" s="39" t="s">
        <v>22</v>
      </c>
      <c r="AS21" s="39"/>
      <c r="AT21" s="39" t="s">
        <v>22</v>
      </c>
      <c r="AU21" s="39"/>
      <c r="AV21" s="39"/>
      <c r="AW21" s="39"/>
      <c r="AX21" s="39"/>
      <c r="AY21" s="39"/>
      <c r="AZ21" s="39" t="s">
        <v>22</v>
      </c>
      <c r="BA21" s="39" t="s">
        <v>22</v>
      </c>
      <c r="BB21" s="39" t="s">
        <v>22</v>
      </c>
      <c r="BC21" s="39" t="s">
        <v>22</v>
      </c>
      <c r="BD21" s="39"/>
      <c r="BE21" s="39" t="s">
        <v>22</v>
      </c>
      <c r="BF21" s="39" t="s">
        <v>22</v>
      </c>
      <c r="BG21" s="39" t="s">
        <v>22</v>
      </c>
      <c r="BH21" s="39" t="s">
        <v>22</v>
      </c>
      <c r="BI21" s="39"/>
      <c r="BJ21" s="39" t="s">
        <v>22</v>
      </c>
      <c r="BK21" s="39" t="s">
        <v>22</v>
      </c>
      <c r="BL21" s="39"/>
      <c r="BM21" s="39" t="s">
        <v>22</v>
      </c>
      <c r="BN21" s="39"/>
      <c r="BO21" s="39"/>
      <c r="BP21" s="39"/>
      <c r="BQ21" s="39"/>
      <c r="BR21" s="39"/>
      <c r="BS21" s="39"/>
      <c r="BT21" s="39"/>
      <c r="BU21" s="39" t="s">
        <v>184</v>
      </c>
      <c r="BV21" s="46" t="s">
        <v>265</v>
      </c>
      <c r="BW21" s="46" t="s">
        <v>266</v>
      </c>
      <c r="BX21" s="46" t="s">
        <v>267</v>
      </c>
      <c r="BY21" s="44" t="s">
        <v>197</v>
      </c>
      <c r="BZ21" s="44" t="s">
        <v>198</v>
      </c>
      <c r="CA21" s="82"/>
    </row>
    <row r="22" spans="1:79" ht="198" hidden="1">
      <c r="A22" s="39">
        <v>17</v>
      </c>
      <c r="B22" s="79" t="s">
        <v>737</v>
      </c>
      <c r="C22" s="39">
        <v>2013</v>
      </c>
      <c r="D22" s="39" t="s">
        <v>555</v>
      </c>
      <c r="E22" s="39" t="s">
        <v>738</v>
      </c>
      <c r="F22" s="39" t="s">
        <v>22</v>
      </c>
      <c r="G22" s="39"/>
      <c r="H22" s="39"/>
      <c r="I22" s="39" t="s">
        <v>22</v>
      </c>
      <c r="J22" s="39" t="s">
        <v>22</v>
      </c>
      <c r="K22" s="39" t="s">
        <v>22</v>
      </c>
      <c r="L22" s="39" t="s">
        <v>22</v>
      </c>
      <c r="M22" s="39"/>
      <c r="N22" s="39" t="s">
        <v>739</v>
      </c>
      <c r="O22" s="39"/>
      <c r="P22" s="39" t="s">
        <v>22</v>
      </c>
      <c r="Q22" s="39"/>
      <c r="R22" s="39"/>
      <c r="S22" s="39" t="s">
        <v>22</v>
      </c>
      <c r="T22" s="39" t="s">
        <v>22</v>
      </c>
      <c r="U22" s="39"/>
      <c r="V22" s="39"/>
      <c r="W22" s="39" t="s">
        <v>22</v>
      </c>
      <c r="X22" s="39"/>
      <c r="Y22" s="39" t="s">
        <v>22</v>
      </c>
      <c r="Z22" s="39"/>
      <c r="AA22" s="39" t="s">
        <v>22</v>
      </c>
      <c r="AB22" s="39" t="s">
        <v>22</v>
      </c>
      <c r="AC22" s="39" t="s">
        <v>22</v>
      </c>
      <c r="AD22" s="39" t="s">
        <v>22</v>
      </c>
      <c r="AE22" s="39" t="s">
        <v>22</v>
      </c>
      <c r="AF22" s="39" t="s">
        <v>22</v>
      </c>
      <c r="AG22" s="39" t="s">
        <v>22</v>
      </c>
      <c r="AH22" s="39" t="s">
        <v>22</v>
      </c>
      <c r="AI22" s="39" t="s">
        <v>22</v>
      </c>
      <c r="AJ22" s="39" t="s">
        <v>22</v>
      </c>
      <c r="AK22" s="39"/>
      <c r="AL22" s="39"/>
      <c r="AM22" s="39" t="s">
        <v>22</v>
      </c>
      <c r="AN22" s="39"/>
      <c r="AO22" s="39" t="s">
        <v>22</v>
      </c>
      <c r="AP22" s="39" t="s">
        <v>22</v>
      </c>
      <c r="AQ22" s="39"/>
      <c r="AR22" s="39" t="s">
        <v>22</v>
      </c>
      <c r="AS22" s="39"/>
      <c r="AT22" s="39"/>
      <c r="AU22" s="39"/>
      <c r="AV22" s="39"/>
      <c r="AW22" s="39"/>
      <c r="AX22" s="39"/>
      <c r="AY22" s="39"/>
      <c r="AZ22" s="39"/>
      <c r="BA22" s="39"/>
      <c r="BB22" s="39" t="s">
        <v>22</v>
      </c>
      <c r="BC22" s="39"/>
      <c r="BD22" s="39"/>
      <c r="BE22" s="39" t="s">
        <v>22</v>
      </c>
      <c r="BF22" s="39" t="s">
        <v>22</v>
      </c>
      <c r="BG22" s="39" t="s">
        <v>22</v>
      </c>
      <c r="BH22" s="39" t="s">
        <v>22</v>
      </c>
      <c r="BI22" s="39"/>
      <c r="BJ22" s="39" t="s">
        <v>22</v>
      </c>
      <c r="BK22" s="39" t="s">
        <v>22</v>
      </c>
      <c r="BL22" s="39"/>
      <c r="BM22" s="39" t="s">
        <v>22</v>
      </c>
      <c r="BN22" s="39" t="s">
        <v>22</v>
      </c>
      <c r="BO22" s="39" t="s">
        <v>22</v>
      </c>
      <c r="BP22" s="39"/>
      <c r="BQ22" s="39"/>
      <c r="BR22" s="39"/>
      <c r="BS22" s="39"/>
      <c r="BT22" s="39" t="s">
        <v>22</v>
      </c>
      <c r="BU22" s="39" t="s">
        <v>183</v>
      </c>
      <c r="BV22" s="46" t="s">
        <v>740</v>
      </c>
      <c r="BW22" s="46" t="s">
        <v>732</v>
      </c>
      <c r="BX22" s="46"/>
      <c r="BY22" s="46"/>
      <c r="BZ22" s="46"/>
      <c r="CA22" s="82"/>
    </row>
    <row r="23" spans="1:79" ht="100.5" hidden="1" customHeight="1">
      <c r="A23" s="39">
        <v>18</v>
      </c>
      <c r="B23" s="15" t="s">
        <v>811</v>
      </c>
      <c r="C23" s="39">
        <v>2004</v>
      </c>
      <c r="D23" s="39" t="s">
        <v>555</v>
      </c>
      <c r="E23" s="39" t="s">
        <v>902</v>
      </c>
      <c r="F23" s="39"/>
      <c r="G23" s="39"/>
      <c r="H23" s="39"/>
      <c r="I23" s="39" t="s">
        <v>22</v>
      </c>
      <c r="J23" s="39"/>
      <c r="K23" s="39"/>
      <c r="L23" s="39" t="s">
        <v>22</v>
      </c>
      <c r="M23" s="39"/>
      <c r="N23" s="39" t="s">
        <v>889</v>
      </c>
      <c r="O23" s="39"/>
      <c r="P23" s="39" t="s">
        <v>22</v>
      </c>
      <c r="Q23" s="39"/>
      <c r="R23" s="39"/>
      <c r="S23" s="39" t="s">
        <v>22</v>
      </c>
      <c r="T23" s="39"/>
      <c r="U23" s="39" t="s">
        <v>22</v>
      </c>
      <c r="V23" s="39"/>
      <c r="W23" s="39" t="s">
        <v>22</v>
      </c>
      <c r="X23" s="39"/>
      <c r="Y23" s="39"/>
      <c r="Z23" s="39"/>
      <c r="AA23" s="39"/>
      <c r="AB23" s="39"/>
      <c r="AC23" s="39" t="s">
        <v>22</v>
      </c>
      <c r="AD23" s="39"/>
      <c r="AE23" s="39" t="s">
        <v>22</v>
      </c>
      <c r="AF23" s="39" t="s">
        <v>22</v>
      </c>
      <c r="AG23" s="39" t="s">
        <v>22</v>
      </c>
      <c r="AH23" s="39"/>
      <c r="AI23" s="39"/>
      <c r="AJ23" s="39"/>
      <c r="AK23" s="39"/>
      <c r="AL23" s="39"/>
      <c r="AM23" s="39" t="s">
        <v>22</v>
      </c>
      <c r="AN23" s="39" t="s">
        <v>22</v>
      </c>
      <c r="AO23" s="39" t="s">
        <v>22</v>
      </c>
      <c r="AP23" s="39" t="s">
        <v>22</v>
      </c>
      <c r="AQ23" s="39"/>
      <c r="AR23" s="39"/>
      <c r="AS23" s="39"/>
      <c r="AT23" s="39" t="s">
        <v>22</v>
      </c>
      <c r="AU23" s="39"/>
      <c r="AV23" s="39"/>
      <c r="AW23" s="39"/>
      <c r="AX23" s="39"/>
      <c r="AY23" s="39"/>
      <c r="AZ23" s="39"/>
      <c r="BA23" s="39"/>
      <c r="BB23" s="39" t="s">
        <v>22</v>
      </c>
      <c r="BC23" s="39"/>
      <c r="BD23" s="39" t="s">
        <v>22</v>
      </c>
      <c r="BE23" s="39"/>
      <c r="BF23" s="39"/>
      <c r="BG23" s="39" t="s">
        <v>22</v>
      </c>
      <c r="BH23" s="39" t="s">
        <v>22</v>
      </c>
      <c r="BI23" s="39"/>
      <c r="BJ23" s="39" t="s">
        <v>22</v>
      </c>
      <c r="BK23" s="39" t="s">
        <v>22</v>
      </c>
      <c r="BL23" s="39"/>
      <c r="BM23" s="39" t="s">
        <v>22</v>
      </c>
      <c r="BN23" s="39" t="s">
        <v>22</v>
      </c>
      <c r="BO23" s="39" t="s">
        <v>22</v>
      </c>
      <c r="BP23" s="39"/>
      <c r="BQ23" s="39"/>
      <c r="BR23" s="39"/>
      <c r="BS23" s="39"/>
      <c r="BT23" s="39"/>
      <c r="BU23" s="39" t="s">
        <v>183</v>
      </c>
      <c r="BV23" s="46" t="s">
        <v>903</v>
      </c>
      <c r="BW23" s="46" t="s">
        <v>904</v>
      </c>
      <c r="BX23" s="46"/>
      <c r="BY23" s="75" t="s">
        <v>905</v>
      </c>
      <c r="BZ23" s="46"/>
      <c r="CA23" s="82"/>
    </row>
    <row r="24" spans="1:79" ht="219" hidden="1" customHeight="1">
      <c r="A24" s="39">
        <v>19</v>
      </c>
      <c r="B24" s="15" t="s">
        <v>783</v>
      </c>
      <c r="C24" s="39">
        <v>2016</v>
      </c>
      <c r="D24" s="39" t="s">
        <v>557</v>
      </c>
      <c r="E24" s="39" t="s">
        <v>848</v>
      </c>
      <c r="F24" s="39"/>
      <c r="G24" s="39"/>
      <c r="H24" s="39" t="s">
        <v>22</v>
      </c>
      <c r="I24" s="39" t="s">
        <v>22</v>
      </c>
      <c r="J24" s="39"/>
      <c r="K24" s="39"/>
      <c r="L24" s="39"/>
      <c r="M24" s="39"/>
      <c r="N24" s="39" t="s">
        <v>849</v>
      </c>
      <c r="O24" s="39"/>
      <c r="P24" s="39" t="s">
        <v>22</v>
      </c>
      <c r="Q24" s="39"/>
      <c r="R24" s="39" t="s">
        <v>22</v>
      </c>
      <c r="S24" s="39"/>
      <c r="T24" s="39"/>
      <c r="U24" s="39"/>
      <c r="V24" s="39"/>
      <c r="W24" s="39"/>
      <c r="X24" s="39" t="s">
        <v>22</v>
      </c>
      <c r="Y24" s="39"/>
      <c r="Z24" s="39"/>
      <c r="AA24" s="39"/>
      <c r="AB24" s="39"/>
      <c r="AC24" s="39"/>
      <c r="AD24" s="39"/>
      <c r="AE24" s="39"/>
      <c r="AF24" s="39"/>
      <c r="AG24" s="39"/>
      <c r="AH24" s="39"/>
      <c r="AI24" s="39"/>
      <c r="AJ24" s="39" t="s">
        <v>22</v>
      </c>
      <c r="AK24" s="39"/>
      <c r="AL24" s="39"/>
      <c r="AM24" s="39" t="s">
        <v>22</v>
      </c>
      <c r="AN24" s="39"/>
      <c r="AO24" s="39"/>
      <c r="AP24" s="39"/>
      <c r="AQ24" s="39"/>
      <c r="AR24" s="39"/>
      <c r="AS24" s="39"/>
      <c r="AT24" s="39"/>
      <c r="AU24" s="39" t="s">
        <v>22</v>
      </c>
      <c r="AV24" s="39"/>
      <c r="AW24" s="39"/>
      <c r="AX24" s="39"/>
      <c r="AY24" s="39"/>
      <c r="AZ24" s="39"/>
      <c r="BA24" s="39"/>
      <c r="BB24" s="39"/>
      <c r="BC24" s="39"/>
      <c r="BD24" s="39" t="s">
        <v>22</v>
      </c>
      <c r="BE24" s="39"/>
      <c r="BF24" s="39"/>
      <c r="BG24" s="39"/>
      <c r="BH24" s="39"/>
      <c r="BI24" s="39"/>
      <c r="BJ24" s="39"/>
      <c r="BK24" s="39"/>
      <c r="BL24" s="39" t="s">
        <v>22</v>
      </c>
      <c r="BM24" s="39" t="s">
        <v>22</v>
      </c>
      <c r="BN24" s="39"/>
      <c r="BO24" s="39"/>
      <c r="BP24" s="39"/>
      <c r="BQ24" s="39"/>
      <c r="BR24" s="39"/>
      <c r="BS24" s="39"/>
      <c r="BT24" s="39"/>
      <c r="BU24" s="39" t="s">
        <v>184</v>
      </c>
      <c r="BV24" s="46" t="s">
        <v>846</v>
      </c>
      <c r="BW24" s="46" t="s">
        <v>847</v>
      </c>
      <c r="BX24" s="46"/>
      <c r="BY24" s="46"/>
      <c r="BZ24" s="46"/>
      <c r="CA24" s="82"/>
    </row>
    <row r="25" spans="1:79" ht="288" hidden="1">
      <c r="A25" s="39">
        <v>20</v>
      </c>
      <c r="B25" s="19" t="s">
        <v>77</v>
      </c>
      <c r="C25" s="39">
        <v>2011</v>
      </c>
      <c r="D25" s="39" t="s">
        <v>576</v>
      </c>
      <c r="E25" s="39" t="s">
        <v>586</v>
      </c>
      <c r="F25" s="39" t="s">
        <v>22</v>
      </c>
      <c r="G25" s="39"/>
      <c r="H25" s="39"/>
      <c r="I25" s="39"/>
      <c r="J25" s="39"/>
      <c r="K25" s="39"/>
      <c r="L25" s="39"/>
      <c r="M25" s="39"/>
      <c r="N25" s="39" t="s">
        <v>88</v>
      </c>
      <c r="O25" s="39"/>
      <c r="P25" s="39" t="s">
        <v>22</v>
      </c>
      <c r="Q25" s="39"/>
      <c r="R25" s="39" t="s">
        <v>22</v>
      </c>
      <c r="S25" s="39"/>
      <c r="T25" s="39"/>
      <c r="U25" s="39"/>
      <c r="V25" s="39" t="s">
        <v>22</v>
      </c>
      <c r="W25" s="39" t="s">
        <v>22</v>
      </c>
      <c r="X25" s="39"/>
      <c r="Y25" s="39"/>
      <c r="Z25" s="39"/>
      <c r="AA25" s="39" t="s">
        <v>22</v>
      </c>
      <c r="AB25" s="39" t="s">
        <v>22</v>
      </c>
      <c r="AC25" s="39" t="s">
        <v>22</v>
      </c>
      <c r="AD25" s="39" t="s">
        <v>22</v>
      </c>
      <c r="AE25" s="39" t="s">
        <v>22</v>
      </c>
      <c r="AF25" s="39"/>
      <c r="AG25" s="39" t="s">
        <v>22</v>
      </c>
      <c r="AH25" s="39"/>
      <c r="AI25" s="39"/>
      <c r="AJ25" s="39"/>
      <c r="AK25" s="39"/>
      <c r="AL25" s="39"/>
      <c r="AM25" s="39" t="s">
        <v>22</v>
      </c>
      <c r="AN25" s="39" t="s">
        <v>22</v>
      </c>
      <c r="AO25" s="39" t="s">
        <v>22</v>
      </c>
      <c r="AP25" s="39" t="s">
        <v>22</v>
      </c>
      <c r="AQ25" s="39" t="s">
        <v>22</v>
      </c>
      <c r="AR25" s="39" t="s">
        <v>22</v>
      </c>
      <c r="AS25" s="39" t="s">
        <v>22</v>
      </c>
      <c r="AT25" s="39"/>
      <c r="AU25" s="39"/>
      <c r="AV25" s="39"/>
      <c r="AW25" s="39"/>
      <c r="AX25" s="39" t="s">
        <v>22</v>
      </c>
      <c r="AY25" s="39"/>
      <c r="AZ25" s="39" t="s">
        <v>22</v>
      </c>
      <c r="BA25" s="39"/>
      <c r="BB25" s="39" t="s">
        <v>22</v>
      </c>
      <c r="BC25" s="39" t="s">
        <v>22</v>
      </c>
      <c r="BD25" s="39"/>
      <c r="BE25" s="39"/>
      <c r="BF25" s="39" t="s">
        <v>22</v>
      </c>
      <c r="BG25" s="39"/>
      <c r="BH25" s="39"/>
      <c r="BI25" s="39"/>
      <c r="BJ25" s="39" t="s">
        <v>22</v>
      </c>
      <c r="BK25" s="39" t="s">
        <v>22</v>
      </c>
      <c r="BL25" s="39"/>
      <c r="BM25" s="39" t="s">
        <v>22</v>
      </c>
      <c r="BN25" s="39" t="s">
        <v>22</v>
      </c>
      <c r="BO25" s="39" t="s">
        <v>22</v>
      </c>
      <c r="BP25" s="39"/>
      <c r="BQ25" s="39" t="s">
        <v>22</v>
      </c>
      <c r="BR25" s="39" t="s">
        <v>22</v>
      </c>
      <c r="BS25" s="39" t="s">
        <v>22</v>
      </c>
      <c r="BT25" s="39"/>
      <c r="BU25" s="39" t="s">
        <v>184</v>
      </c>
      <c r="BV25" s="46" t="s">
        <v>89</v>
      </c>
      <c r="BW25" s="46" t="s">
        <v>322</v>
      </c>
      <c r="BX25" s="46" t="s">
        <v>323</v>
      </c>
      <c r="BY25" s="50" t="s">
        <v>218</v>
      </c>
      <c r="BZ25" s="51" t="s">
        <v>217</v>
      </c>
      <c r="CA25" s="82"/>
    </row>
    <row r="26" spans="1:79" ht="78" customHeight="1">
      <c r="A26" s="39">
        <v>21</v>
      </c>
      <c r="B26" s="19" t="s">
        <v>410</v>
      </c>
      <c r="C26" s="40">
        <v>2010</v>
      </c>
      <c r="D26" s="40" t="s">
        <v>576</v>
      </c>
      <c r="E26" s="39" t="s">
        <v>610</v>
      </c>
      <c r="F26" s="39"/>
      <c r="G26" s="39"/>
      <c r="H26" s="39"/>
      <c r="I26" s="39"/>
      <c r="J26" s="39"/>
      <c r="K26" s="39"/>
      <c r="L26" s="39"/>
      <c r="M26" s="39"/>
      <c r="N26" s="39" t="s">
        <v>411</v>
      </c>
      <c r="O26" s="40"/>
      <c r="P26" s="39" t="s">
        <v>22</v>
      </c>
      <c r="Q26" s="40"/>
      <c r="R26" s="39" t="s">
        <v>22</v>
      </c>
      <c r="S26" s="40"/>
      <c r="T26" s="40"/>
      <c r="U26" s="40" t="s">
        <v>22</v>
      </c>
      <c r="V26" s="40"/>
      <c r="W26" s="39" t="s">
        <v>22</v>
      </c>
      <c r="X26" s="39" t="s">
        <v>22</v>
      </c>
      <c r="Y26" s="39"/>
      <c r="Z26" s="39"/>
      <c r="AA26" s="39"/>
      <c r="AB26" s="39"/>
      <c r="AC26" s="39" t="s">
        <v>22</v>
      </c>
      <c r="AD26" s="39"/>
      <c r="AE26" s="39"/>
      <c r="AF26" s="39"/>
      <c r="AG26" s="39" t="s">
        <v>22</v>
      </c>
      <c r="AH26" s="39" t="s">
        <v>22</v>
      </c>
      <c r="AI26" s="39" t="s">
        <v>22</v>
      </c>
      <c r="AJ26" s="40"/>
      <c r="AK26" s="39"/>
      <c r="AL26" s="39" t="s">
        <v>22</v>
      </c>
      <c r="AM26" s="40"/>
      <c r="AN26" s="40"/>
      <c r="AO26" s="39" t="s">
        <v>22</v>
      </c>
      <c r="AP26" s="40"/>
      <c r="AQ26" s="40"/>
      <c r="AR26" s="40"/>
      <c r="AS26" s="40"/>
      <c r="AT26" s="40"/>
      <c r="AU26" s="40"/>
      <c r="AV26" s="40"/>
      <c r="AW26" s="40"/>
      <c r="AX26" s="40"/>
      <c r="AY26" s="40" t="s">
        <v>22</v>
      </c>
      <c r="AZ26" s="39"/>
      <c r="BA26" s="39"/>
      <c r="BB26" s="40"/>
      <c r="BC26" s="40"/>
      <c r="BD26" s="40"/>
      <c r="BE26" s="40"/>
      <c r="BF26" s="40" t="s">
        <v>22</v>
      </c>
      <c r="BG26" s="40"/>
      <c r="BH26" s="40"/>
      <c r="BI26" s="40"/>
      <c r="BJ26" s="39" t="s">
        <v>22</v>
      </c>
      <c r="BK26" s="40"/>
      <c r="BL26" s="40"/>
      <c r="BM26" s="39" t="s">
        <v>22</v>
      </c>
      <c r="BN26" s="39" t="s">
        <v>22</v>
      </c>
      <c r="BO26" s="39" t="s">
        <v>22</v>
      </c>
      <c r="BP26" s="40"/>
      <c r="BQ26" s="40"/>
      <c r="BR26" s="39" t="s">
        <v>22</v>
      </c>
      <c r="BS26" s="40"/>
      <c r="BT26" s="40"/>
      <c r="BU26" s="39" t="s">
        <v>183</v>
      </c>
      <c r="BV26" s="39" t="s">
        <v>412</v>
      </c>
      <c r="BW26" s="39" t="s">
        <v>413</v>
      </c>
      <c r="BX26" s="39" t="s">
        <v>414</v>
      </c>
      <c r="BY26" s="50" t="s">
        <v>419</v>
      </c>
      <c r="BZ26" s="40"/>
      <c r="CA26" s="82"/>
    </row>
    <row r="27" spans="1:79" ht="79.2" customHeight="1">
      <c r="A27" s="39">
        <v>22</v>
      </c>
      <c r="B27" s="15" t="s">
        <v>779</v>
      </c>
      <c r="C27" s="39">
        <v>2016</v>
      </c>
      <c r="D27" s="39" t="s">
        <v>556</v>
      </c>
      <c r="E27" s="39" t="s">
        <v>835</v>
      </c>
      <c r="F27" s="39" t="s">
        <v>22</v>
      </c>
      <c r="G27" s="39" t="s">
        <v>22</v>
      </c>
      <c r="H27" s="39" t="s">
        <v>22</v>
      </c>
      <c r="I27" s="39" t="s">
        <v>22</v>
      </c>
      <c r="J27" s="39"/>
      <c r="K27" s="39"/>
      <c r="L27" s="39"/>
      <c r="M27" s="39" t="s">
        <v>22</v>
      </c>
      <c r="N27" s="39" t="s">
        <v>836</v>
      </c>
      <c r="O27" s="39" t="s">
        <v>22</v>
      </c>
      <c r="P27" s="39" t="s">
        <v>22</v>
      </c>
      <c r="Q27" s="39"/>
      <c r="R27" s="39" t="s">
        <v>22</v>
      </c>
      <c r="S27" s="39"/>
      <c r="T27" s="39" t="s">
        <v>22</v>
      </c>
      <c r="U27" s="39"/>
      <c r="V27" s="39"/>
      <c r="W27" s="39" t="s">
        <v>22</v>
      </c>
      <c r="X27" s="39"/>
      <c r="Y27" s="39"/>
      <c r="Z27" s="39"/>
      <c r="AA27" s="39" t="s">
        <v>22</v>
      </c>
      <c r="AB27" s="39" t="s">
        <v>22</v>
      </c>
      <c r="AC27" s="39" t="s">
        <v>22</v>
      </c>
      <c r="AD27" s="39" t="s">
        <v>22</v>
      </c>
      <c r="AE27" s="39" t="s">
        <v>22</v>
      </c>
      <c r="AF27" s="39"/>
      <c r="AG27" s="39" t="s">
        <v>22</v>
      </c>
      <c r="AH27" s="39"/>
      <c r="AI27" s="39"/>
      <c r="AJ27" s="39"/>
      <c r="AK27" s="39"/>
      <c r="AL27" s="39" t="s">
        <v>22</v>
      </c>
      <c r="AM27" s="39"/>
      <c r="AN27" s="39"/>
      <c r="AO27" s="39" t="s">
        <v>22</v>
      </c>
      <c r="AP27" s="39"/>
      <c r="AQ27" s="39"/>
      <c r="AR27" s="39" t="s">
        <v>22</v>
      </c>
      <c r="AS27" s="39"/>
      <c r="AT27" s="39" t="s">
        <v>22</v>
      </c>
      <c r="AU27" s="39"/>
      <c r="AV27" s="39"/>
      <c r="AW27" s="39"/>
      <c r="AX27" s="39"/>
      <c r="AY27" s="39"/>
      <c r="AZ27" s="39" t="s">
        <v>22</v>
      </c>
      <c r="BA27" s="39"/>
      <c r="BB27" s="39"/>
      <c r="BC27" s="39" t="s">
        <v>22</v>
      </c>
      <c r="BD27" s="39"/>
      <c r="BE27" s="39" t="s">
        <v>22</v>
      </c>
      <c r="BF27" s="39" t="s">
        <v>22</v>
      </c>
      <c r="BG27" s="39" t="s">
        <v>22</v>
      </c>
      <c r="BH27" s="39" t="s">
        <v>22</v>
      </c>
      <c r="BI27" s="39"/>
      <c r="BJ27" s="39" t="s">
        <v>22</v>
      </c>
      <c r="BK27" s="39" t="s">
        <v>22</v>
      </c>
      <c r="BL27" s="39" t="s">
        <v>22</v>
      </c>
      <c r="BM27" s="39" t="s">
        <v>22</v>
      </c>
      <c r="BN27" s="39"/>
      <c r="BO27" s="39"/>
      <c r="BP27" s="39"/>
      <c r="BQ27" s="39"/>
      <c r="BR27" s="39" t="s">
        <v>22</v>
      </c>
      <c r="BS27" s="39"/>
      <c r="BT27" s="39"/>
      <c r="BU27" s="39" t="s">
        <v>183</v>
      </c>
      <c r="BV27" s="46" t="s">
        <v>833</v>
      </c>
      <c r="BW27" s="46" t="s">
        <v>834</v>
      </c>
      <c r="BX27" s="46"/>
      <c r="BY27" s="46"/>
      <c r="BZ27" s="46"/>
      <c r="CA27" s="82"/>
    </row>
    <row r="28" spans="1:79" ht="78" hidden="1" customHeight="1">
      <c r="A28" s="39">
        <v>23</v>
      </c>
      <c r="B28" s="19" t="s">
        <v>646</v>
      </c>
      <c r="C28" s="39">
        <v>2010</v>
      </c>
      <c r="D28" s="39" t="s">
        <v>555</v>
      </c>
      <c r="E28" s="39" t="s">
        <v>647</v>
      </c>
      <c r="F28" s="39"/>
      <c r="G28" s="39"/>
      <c r="H28" s="39"/>
      <c r="I28" s="39"/>
      <c r="J28" s="39"/>
      <c r="K28" s="39"/>
      <c r="L28" s="39"/>
      <c r="M28" s="39"/>
      <c r="N28" s="39" t="s">
        <v>98</v>
      </c>
      <c r="O28" s="39"/>
      <c r="P28" s="39" t="s">
        <v>22</v>
      </c>
      <c r="Q28" s="39"/>
      <c r="R28" s="39" t="s">
        <v>22</v>
      </c>
      <c r="S28" s="39"/>
      <c r="T28" s="39"/>
      <c r="U28" s="39" t="s">
        <v>22</v>
      </c>
      <c r="V28" s="39"/>
      <c r="W28" s="39"/>
      <c r="X28" s="39" t="s">
        <v>22</v>
      </c>
      <c r="Y28" s="39"/>
      <c r="Z28" s="39"/>
      <c r="AA28" s="39"/>
      <c r="AB28" s="39" t="s">
        <v>22</v>
      </c>
      <c r="AC28" s="39" t="s">
        <v>22</v>
      </c>
      <c r="AD28" s="39"/>
      <c r="AE28" s="39" t="s">
        <v>22</v>
      </c>
      <c r="AF28" s="39" t="s">
        <v>22</v>
      </c>
      <c r="AG28" s="39" t="s">
        <v>22</v>
      </c>
      <c r="AH28" s="39"/>
      <c r="AI28" s="39"/>
      <c r="AJ28" s="39"/>
      <c r="AK28" s="39"/>
      <c r="AL28" s="39"/>
      <c r="AM28" s="39" t="s">
        <v>22</v>
      </c>
      <c r="AN28" s="39" t="s">
        <v>22</v>
      </c>
      <c r="AO28" s="39" t="s">
        <v>22</v>
      </c>
      <c r="AP28" s="39" t="s">
        <v>22</v>
      </c>
      <c r="AQ28" s="39"/>
      <c r="AR28" s="39" t="s">
        <v>22</v>
      </c>
      <c r="AS28" s="39"/>
      <c r="AT28" s="39" t="s">
        <v>22</v>
      </c>
      <c r="AU28" s="39"/>
      <c r="AV28" s="39"/>
      <c r="AW28" s="39"/>
      <c r="AX28" s="39" t="s">
        <v>22</v>
      </c>
      <c r="AY28" s="39" t="s">
        <v>22</v>
      </c>
      <c r="AZ28" s="39" t="s">
        <v>22</v>
      </c>
      <c r="BA28" s="39" t="s">
        <v>22</v>
      </c>
      <c r="BB28" s="39" t="s">
        <v>22</v>
      </c>
      <c r="BC28" s="39"/>
      <c r="BD28" s="39" t="s">
        <v>22</v>
      </c>
      <c r="BE28" s="39"/>
      <c r="BF28" s="39"/>
      <c r="BG28" s="39"/>
      <c r="BH28" s="39"/>
      <c r="BI28" s="39"/>
      <c r="BJ28" s="39"/>
      <c r="BK28" s="39"/>
      <c r="BL28" s="39"/>
      <c r="BM28" s="39" t="s">
        <v>22</v>
      </c>
      <c r="BN28" s="39" t="s">
        <v>22</v>
      </c>
      <c r="BO28" s="39" t="s">
        <v>22</v>
      </c>
      <c r="BP28" s="39"/>
      <c r="BQ28" s="39"/>
      <c r="BR28" s="39"/>
      <c r="BS28" s="39"/>
      <c r="BT28" s="39"/>
      <c r="BU28" s="39" t="s">
        <v>183</v>
      </c>
      <c r="BV28" s="46" t="s">
        <v>648</v>
      </c>
      <c r="BW28" s="46" t="s">
        <v>650</v>
      </c>
      <c r="BX28" s="46" t="s">
        <v>649</v>
      </c>
      <c r="BY28" s="46"/>
      <c r="BZ28" s="66" t="s">
        <v>651</v>
      </c>
      <c r="CA28" s="82"/>
    </row>
    <row r="29" spans="1:79" ht="127.95" hidden="1" customHeight="1">
      <c r="A29" s="39">
        <v>24</v>
      </c>
      <c r="B29" s="79" t="s">
        <v>749</v>
      </c>
      <c r="C29" s="39">
        <v>2014</v>
      </c>
      <c r="D29" s="39" t="s">
        <v>555</v>
      </c>
      <c r="E29" s="39" t="s">
        <v>752</v>
      </c>
      <c r="F29" s="39"/>
      <c r="G29" s="39" t="s">
        <v>22</v>
      </c>
      <c r="H29" s="39" t="s">
        <v>22</v>
      </c>
      <c r="I29" s="39" t="s">
        <v>22</v>
      </c>
      <c r="J29" s="39"/>
      <c r="K29" s="39" t="s">
        <v>22</v>
      </c>
      <c r="L29" s="39" t="s">
        <v>22</v>
      </c>
      <c r="M29" s="39" t="s">
        <v>22</v>
      </c>
      <c r="N29" s="39" t="s">
        <v>167</v>
      </c>
      <c r="O29" s="39"/>
      <c r="P29" s="39" t="s">
        <v>22</v>
      </c>
      <c r="Q29" s="39"/>
      <c r="R29" s="39"/>
      <c r="S29" s="39" t="s">
        <v>22</v>
      </c>
      <c r="T29" s="39" t="s">
        <v>22</v>
      </c>
      <c r="U29" s="39"/>
      <c r="V29" s="39"/>
      <c r="W29" s="39" t="s">
        <v>22</v>
      </c>
      <c r="X29" s="39"/>
      <c r="Y29" s="39" t="s">
        <v>22</v>
      </c>
      <c r="Z29" s="39"/>
      <c r="AA29" s="39" t="s">
        <v>22</v>
      </c>
      <c r="AB29" s="39" t="s">
        <v>22</v>
      </c>
      <c r="AC29" s="39" t="s">
        <v>22</v>
      </c>
      <c r="AD29" s="39" t="s">
        <v>22</v>
      </c>
      <c r="AE29" s="39" t="s">
        <v>22</v>
      </c>
      <c r="AF29" s="39" t="s">
        <v>22</v>
      </c>
      <c r="AG29" s="39" t="s">
        <v>22</v>
      </c>
      <c r="AH29" s="39" t="s">
        <v>22</v>
      </c>
      <c r="AI29" s="39" t="s">
        <v>22</v>
      </c>
      <c r="AJ29" s="39" t="s">
        <v>22</v>
      </c>
      <c r="AK29" s="39"/>
      <c r="AL29" s="39"/>
      <c r="AM29" s="39" t="s">
        <v>22</v>
      </c>
      <c r="AN29" s="39"/>
      <c r="AO29" s="39" t="s">
        <v>22</v>
      </c>
      <c r="AP29" s="39" t="s">
        <v>22</v>
      </c>
      <c r="AQ29" s="39"/>
      <c r="AR29" s="39" t="s">
        <v>22</v>
      </c>
      <c r="AS29" s="39"/>
      <c r="AT29" s="39"/>
      <c r="AU29" s="39"/>
      <c r="AV29" s="39"/>
      <c r="AW29" s="39"/>
      <c r="AX29" s="39"/>
      <c r="AY29" s="39"/>
      <c r="AZ29" s="39"/>
      <c r="BA29" s="39"/>
      <c r="BB29" s="39" t="s">
        <v>22</v>
      </c>
      <c r="BC29" s="39"/>
      <c r="BD29" s="39"/>
      <c r="BE29" s="39" t="s">
        <v>22</v>
      </c>
      <c r="BF29" s="39" t="s">
        <v>22</v>
      </c>
      <c r="BG29" s="39" t="s">
        <v>22</v>
      </c>
      <c r="BH29" s="39" t="s">
        <v>22</v>
      </c>
      <c r="BI29" s="39"/>
      <c r="BJ29" s="39" t="s">
        <v>22</v>
      </c>
      <c r="BK29" s="39" t="s">
        <v>22</v>
      </c>
      <c r="BL29" s="39"/>
      <c r="BM29" s="39" t="s">
        <v>22</v>
      </c>
      <c r="BN29" s="39" t="s">
        <v>22</v>
      </c>
      <c r="BO29" s="39" t="s">
        <v>22</v>
      </c>
      <c r="BP29" s="39"/>
      <c r="BQ29" s="39"/>
      <c r="BR29" s="39"/>
      <c r="BS29" s="39"/>
      <c r="BT29" s="39" t="s">
        <v>22</v>
      </c>
      <c r="BU29" s="39" t="s">
        <v>183</v>
      </c>
      <c r="BV29" s="46" t="s">
        <v>750</v>
      </c>
      <c r="BW29" s="46" t="s">
        <v>751</v>
      </c>
      <c r="BX29" s="46"/>
      <c r="BY29" s="46"/>
      <c r="BZ29" s="46"/>
      <c r="CA29" s="82"/>
    </row>
    <row r="30" spans="1:79" ht="162" hidden="1">
      <c r="A30" s="39">
        <v>25</v>
      </c>
      <c r="B30" s="19" t="s">
        <v>139</v>
      </c>
      <c r="C30" s="39">
        <v>2010</v>
      </c>
      <c r="D30" s="39" t="s">
        <v>555</v>
      </c>
      <c r="E30" s="39" t="s">
        <v>582</v>
      </c>
      <c r="F30" s="39"/>
      <c r="G30" s="39"/>
      <c r="H30" s="39" t="s">
        <v>22</v>
      </c>
      <c r="I30" s="39"/>
      <c r="J30" s="39"/>
      <c r="K30" s="39"/>
      <c r="L30" s="39"/>
      <c r="M30" s="39"/>
      <c r="N30" s="39" t="s">
        <v>140</v>
      </c>
      <c r="O30" s="39"/>
      <c r="P30" s="39" t="s">
        <v>22</v>
      </c>
      <c r="Q30" s="39"/>
      <c r="R30" s="39" t="s">
        <v>22</v>
      </c>
      <c r="S30" s="39"/>
      <c r="T30" s="39"/>
      <c r="U30" s="39"/>
      <c r="V30" s="39" t="s">
        <v>22</v>
      </c>
      <c r="W30" s="39"/>
      <c r="X30" s="39" t="s">
        <v>22</v>
      </c>
      <c r="Y30" s="39"/>
      <c r="Z30" s="39"/>
      <c r="AA30" s="39"/>
      <c r="AB30" s="39"/>
      <c r="AC30" s="39"/>
      <c r="AD30" s="39"/>
      <c r="AE30" s="39"/>
      <c r="AF30" s="39" t="s">
        <v>22</v>
      </c>
      <c r="AG30" s="39" t="s">
        <v>22</v>
      </c>
      <c r="AH30" s="39"/>
      <c r="AI30" s="39"/>
      <c r="AJ30" s="39"/>
      <c r="AK30" s="39"/>
      <c r="AL30" s="39"/>
      <c r="AM30" s="39" t="s">
        <v>22</v>
      </c>
      <c r="AN30" s="39"/>
      <c r="AO30" s="39"/>
      <c r="AP30" s="39" t="s">
        <v>22</v>
      </c>
      <c r="AQ30" s="39"/>
      <c r="AR30" s="39" t="s">
        <v>22</v>
      </c>
      <c r="AS30" s="39"/>
      <c r="AT30" s="39" t="s">
        <v>22</v>
      </c>
      <c r="AU30" s="39" t="s">
        <v>22</v>
      </c>
      <c r="AV30" s="39" t="s">
        <v>22</v>
      </c>
      <c r="AW30" s="39"/>
      <c r="AX30" s="39"/>
      <c r="AY30" s="39"/>
      <c r="AZ30" s="39"/>
      <c r="BA30" s="39" t="s">
        <v>22</v>
      </c>
      <c r="BB30" s="39"/>
      <c r="BC30" s="39" t="s">
        <v>22</v>
      </c>
      <c r="BD30" s="39"/>
      <c r="BE30" s="39" t="s">
        <v>22</v>
      </c>
      <c r="BF30" s="39" t="s">
        <v>22</v>
      </c>
      <c r="BG30" s="39" t="s">
        <v>22</v>
      </c>
      <c r="BH30" s="39" t="s">
        <v>22</v>
      </c>
      <c r="BI30" s="39"/>
      <c r="BJ30" s="39" t="s">
        <v>22</v>
      </c>
      <c r="BK30" s="39" t="s">
        <v>22</v>
      </c>
      <c r="BL30" s="39" t="s">
        <v>22</v>
      </c>
      <c r="BM30" s="39" t="s">
        <v>22</v>
      </c>
      <c r="BN30" s="39" t="s">
        <v>22</v>
      </c>
      <c r="BO30" s="39" t="s">
        <v>22</v>
      </c>
      <c r="BP30" s="39"/>
      <c r="BQ30" s="39"/>
      <c r="BR30" s="39" t="s">
        <v>22</v>
      </c>
      <c r="BS30" s="39"/>
      <c r="BT30" s="39"/>
      <c r="BU30" s="39" t="s">
        <v>184</v>
      </c>
      <c r="BV30" s="46" t="s">
        <v>308</v>
      </c>
      <c r="BW30" s="46" t="s">
        <v>401</v>
      </c>
      <c r="BX30" s="46" t="s">
        <v>51</v>
      </c>
      <c r="BY30" s="46"/>
      <c r="BZ30" s="44" t="s">
        <v>213</v>
      </c>
      <c r="CA30" s="82"/>
    </row>
    <row r="31" spans="1:79" ht="270" hidden="1">
      <c r="A31" s="39">
        <v>26</v>
      </c>
      <c r="B31" s="19" t="s">
        <v>144</v>
      </c>
      <c r="C31" s="39">
        <v>2011</v>
      </c>
      <c r="D31" s="39" t="s">
        <v>556</v>
      </c>
      <c r="E31" s="39" t="s">
        <v>589</v>
      </c>
      <c r="F31" s="39"/>
      <c r="G31" s="39"/>
      <c r="H31" s="39"/>
      <c r="I31" s="39"/>
      <c r="J31" s="39"/>
      <c r="K31" s="39"/>
      <c r="L31" s="39"/>
      <c r="M31" s="39"/>
      <c r="N31" s="39" t="s">
        <v>96</v>
      </c>
      <c r="O31" s="39"/>
      <c r="P31" s="39" t="s">
        <v>22</v>
      </c>
      <c r="Q31" s="39"/>
      <c r="R31" s="39"/>
      <c r="S31" s="39" t="s">
        <v>22</v>
      </c>
      <c r="T31" s="39"/>
      <c r="U31" s="39" t="s">
        <v>22</v>
      </c>
      <c r="V31" s="39"/>
      <c r="W31" s="39" t="s">
        <v>22</v>
      </c>
      <c r="X31" s="39" t="s">
        <v>22</v>
      </c>
      <c r="Y31" s="39"/>
      <c r="Z31" s="39"/>
      <c r="AA31" s="39"/>
      <c r="AB31" s="39"/>
      <c r="AC31" s="39"/>
      <c r="AD31" s="39"/>
      <c r="AE31" s="39"/>
      <c r="AF31" s="39"/>
      <c r="AG31" s="39" t="s">
        <v>22</v>
      </c>
      <c r="AH31" s="39"/>
      <c r="AI31" s="39"/>
      <c r="AJ31" s="39"/>
      <c r="AK31" s="39"/>
      <c r="AL31" s="39"/>
      <c r="AM31" s="39" t="s">
        <v>22</v>
      </c>
      <c r="AN31" s="39"/>
      <c r="AO31" s="39"/>
      <c r="AP31" s="39"/>
      <c r="AQ31" s="39" t="s">
        <v>22</v>
      </c>
      <c r="AR31" s="39"/>
      <c r="AS31" s="39" t="s">
        <v>22</v>
      </c>
      <c r="AT31" s="39"/>
      <c r="AU31" s="39"/>
      <c r="AV31" s="39" t="s">
        <v>22</v>
      </c>
      <c r="AW31" s="39"/>
      <c r="AX31" s="39" t="s">
        <v>22</v>
      </c>
      <c r="AY31" s="39" t="s">
        <v>22</v>
      </c>
      <c r="AZ31" s="39" t="s">
        <v>22</v>
      </c>
      <c r="BA31" s="39"/>
      <c r="BB31" s="39"/>
      <c r="BC31" s="39"/>
      <c r="BD31" s="39"/>
      <c r="BE31" s="39"/>
      <c r="BF31" s="39"/>
      <c r="BG31" s="39"/>
      <c r="BH31" s="39"/>
      <c r="BI31" s="39" t="s">
        <v>22</v>
      </c>
      <c r="BJ31" s="39"/>
      <c r="BK31" s="39"/>
      <c r="BL31" s="39"/>
      <c r="BM31" s="39" t="s">
        <v>22</v>
      </c>
      <c r="BN31" s="39"/>
      <c r="BO31" s="39"/>
      <c r="BP31" s="39"/>
      <c r="BQ31" s="39"/>
      <c r="BR31" s="39"/>
      <c r="BS31" s="39"/>
      <c r="BT31" s="39"/>
      <c r="BU31" s="39" t="s">
        <v>183</v>
      </c>
      <c r="BV31" s="46" t="s">
        <v>145</v>
      </c>
      <c r="BW31" s="46" t="s">
        <v>328</v>
      </c>
      <c r="BX31" s="46" t="s">
        <v>304</v>
      </c>
      <c r="BY31" s="46"/>
      <c r="BZ31" s="44" t="s">
        <v>221</v>
      </c>
      <c r="CA31" s="82"/>
    </row>
    <row r="32" spans="1:79" ht="81.75" hidden="1" customHeight="1">
      <c r="A32" s="39">
        <v>27</v>
      </c>
      <c r="B32" s="19" t="s">
        <v>548</v>
      </c>
      <c r="C32" s="39">
        <v>2012</v>
      </c>
      <c r="D32" s="39" t="s">
        <v>555</v>
      </c>
      <c r="E32" s="39" t="s">
        <v>549</v>
      </c>
      <c r="F32" s="39" t="s">
        <v>22</v>
      </c>
      <c r="G32" s="39" t="s">
        <v>22</v>
      </c>
      <c r="H32" s="39" t="s">
        <v>22</v>
      </c>
      <c r="I32" s="39" t="s">
        <v>22</v>
      </c>
      <c r="J32" s="39" t="s">
        <v>22</v>
      </c>
      <c r="K32" s="39" t="s">
        <v>22</v>
      </c>
      <c r="L32" s="39" t="s">
        <v>22</v>
      </c>
      <c r="M32" s="39" t="s">
        <v>22</v>
      </c>
      <c r="N32" s="39" t="s">
        <v>550</v>
      </c>
      <c r="O32" s="39"/>
      <c r="P32" s="39" t="s">
        <v>22</v>
      </c>
      <c r="Q32" s="39"/>
      <c r="R32" s="39"/>
      <c r="S32" s="39" t="s">
        <v>22</v>
      </c>
      <c r="T32" s="39"/>
      <c r="U32" s="39"/>
      <c r="V32" s="39" t="s">
        <v>22</v>
      </c>
      <c r="W32" s="39" t="s">
        <v>22</v>
      </c>
      <c r="X32" s="39"/>
      <c r="Y32" s="39" t="s">
        <v>22</v>
      </c>
      <c r="Z32" s="39"/>
      <c r="AA32" s="39" t="s">
        <v>22</v>
      </c>
      <c r="AB32" s="39" t="s">
        <v>22</v>
      </c>
      <c r="AC32" s="39" t="s">
        <v>22</v>
      </c>
      <c r="AD32" s="39" t="s">
        <v>22</v>
      </c>
      <c r="AE32" s="39" t="s">
        <v>22</v>
      </c>
      <c r="AF32" s="39" t="s">
        <v>22</v>
      </c>
      <c r="AG32" s="39" t="s">
        <v>22</v>
      </c>
      <c r="AH32" s="39" t="s">
        <v>22</v>
      </c>
      <c r="AI32" s="39" t="s">
        <v>22</v>
      </c>
      <c r="AJ32" s="39" t="s">
        <v>22</v>
      </c>
      <c r="AK32" s="39"/>
      <c r="AL32" s="39"/>
      <c r="AM32" s="39" t="s">
        <v>22</v>
      </c>
      <c r="AN32" s="39" t="s">
        <v>22</v>
      </c>
      <c r="AO32" s="39" t="s">
        <v>22</v>
      </c>
      <c r="AP32" s="39" t="s">
        <v>22</v>
      </c>
      <c r="AQ32" s="39"/>
      <c r="AR32" s="39" t="s">
        <v>22</v>
      </c>
      <c r="AS32" s="39"/>
      <c r="AT32" s="39"/>
      <c r="AU32" s="39"/>
      <c r="AV32" s="39"/>
      <c r="AW32" s="39"/>
      <c r="AX32" s="39"/>
      <c r="AY32" s="39" t="s">
        <v>22</v>
      </c>
      <c r="AZ32" s="39"/>
      <c r="BA32" s="39" t="s">
        <v>22</v>
      </c>
      <c r="BB32" s="39" t="s">
        <v>22</v>
      </c>
      <c r="BC32" s="39"/>
      <c r="BD32" s="39"/>
      <c r="BE32" s="39" t="s">
        <v>22</v>
      </c>
      <c r="BF32" s="39" t="s">
        <v>22</v>
      </c>
      <c r="BG32" s="39" t="s">
        <v>22</v>
      </c>
      <c r="BH32" s="39" t="s">
        <v>22</v>
      </c>
      <c r="BI32" s="39"/>
      <c r="BJ32" s="39" t="s">
        <v>22</v>
      </c>
      <c r="BK32" s="39" t="s">
        <v>22</v>
      </c>
      <c r="BL32" s="39"/>
      <c r="BM32" s="39" t="s">
        <v>22</v>
      </c>
      <c r="BN32" s="39" t="s">
        <v>22</v>
      </c>
      <c r="BO32" s="39" t="s">
        <v>22</v>
      </c>
      <c r="BP32" s="39"/>
      <c r="BQ32" s="39"/>
      <c r="BR32" s="39" t="s">
        <v>22</v>
      </c>
      <c r="BS32" s="39"/>
      <c r="BT32" s="39" t="s">
        <v>22</v>
      </c>
      <c r="BU32" s="39" t="s">
        <v>183</v>
      </c>
      <c r="BV32" s="46" t="s">
        <v>551</v>
      </c>
      <c r="BW32" s="46" t="s">
        <v>552</v>
      </c>
      <c r="BX32" s="46"/>
      <c r="BY32" s="66" t="s">
        <v>553</v>
      </c>
      <c r="BZ32" s="46"/>
      <c r="CA32" s="82"/>
    </row>
    <row r="33" spans="1:79" ht="306" hidden="1">
      <c r="A33" s="39">
        <v>28</v>
      </c>
      <c r="B33" s="19" t="s">
        <v>484</v>
      </c>
      <c r="C33" s="40">
        <v>2011</v>
      </c>
      <c r="D33" s="40" t="s">
        <v>555</v>
      </c>
      <c r="E33" s="39" t="s">
        <v>619</v>
      </c>
      <c r="F33" s="39"/>
      <c r="G33" s="39"/>
      <c r="H33" s="39"/>
      <c r="I33" s="39" t="s">
        <v>22</v>
      </c>
      <c r="J33" s="39"/>
      <c r="K33" s="39"/>
      <c r="L33" s="39"/>
      <c r="M33" s="39"/>
      <c r="N33" s="40" t="s">
        <v>482</v>
      </c>
      <c r="O33" s="40"/>
      <c r="P33" s="39" t="s">
        <v>22</v>
      </c>
      <c r="Q33" s="40"/>
      <c r="R33" s="40"/>
      <c r="S33" s="39" t="s">
        <v>22</v>
      </c>
      <c r="T33" s="39"/>
      <c r="U33" s="39"/>
      <c r="V33" s="39" t="s">
        <v>22</v>
      </c>
      <c r="W33" s="39" t="s">
        <v>22</v>
      </c>
      <c r="X33" s="40" t="s">
        <v>22</v>
      </c>
      <c r="Y33" s="39" t="s">
        <v>22</v>
      </c>
      <c r="Z33" s="39"/>
      <c r="AA33" s="40"/>
      <c r="AB33" s="40"/>
      <c r="AC33" s="40"/>
      <c r="AD33" s="40"/>
      <c r="AE33" s="40" t="s">
        <v>22</v>
      </c>
      <c r="AF33" s="40" t="s">
        <v>22</v>
      </c>
      <c r="AG33" s="39"/>
      <c r="AH33" s="39" t="s">
        <v>22</v>
      </c>
      <c r="AI33" s="39"/>
      <c r="AJ33" s="39" t="s">
        <v>22</v>
      </c>
      <c r="AK33" s="39"/>
      <c r="AL33" s="40"/>
      <c r="AM33" s="39" t="s">
        <v>22</v>
      </c>
      <c r="AN33" s="39" t="s">
        <v>22</v>
      </c>
      <c r="AO33" s="39" t="s">
        <v>22</v>
      </c>
      <c r="AP33" s="39" t="s">
        <v>22</v>
      </c>
      <c r="AQ33" s="40"/>
      <c r="AR33" s="40" t="s">
        <v>22</v>
      </c>
      <c r="AS33" s="40"/>
      <c r="AT33" s="40" t="s">
        <v>22</v>
      </c>
      <c r="AU33" s="40" t="s">
        <v>22</v>
      </c>
      <c r="AV33" s="40" t="s">
        <v>22</v>
      </c>
      <c r="AW33" s="40"/>
      <c r="AX33" s="40"/>
      <c r="AY33" s="40" t="s">
        <v>22</v>
      </c>
      <c r="AZ33" s="40" t="s">
        <v>22</v>
      </c>
      <c r="BA33" s="40" t="s">
        <v>22</v>
      </c>
      <c r="BB33" s="39" t="s">
        <v>22</v>
      </c>
      <c r="BC33" s="40" t="s">
        <v>22</v>
      </c>
      <c r="BD33" s="40"/>
      <c r="BE33" s="40"/>
      <c r="BF33" s="40"/>
      <c r="BG33" s="40" t="s">
        <v>22</v>
      </c>
      <c r="BH33" s="40"/>
      <c r="BI33" s="40"/>
      <c r="BJ33" s="39" t="s">
        <v>22</v>
      </c>
      <c r="BK33" s="39" t="s">
        <v>22</v>
      </c>
      <c r="BL33" s="40"/>
      <c r="BM33" s="39" t="s">
        <v>22</v>
      </c>
      <c r="BN33" s="40" t="s">
        <v>22</v>
      </c>
      <c r="BO33" s="40" t="s">
        <v>22</v>
      </c>
      <c r="BP33" s="40"/>
      <c r="BQ33" s="40"/>
      <c r="BR33" s="39"/>
      <c r="BS33" s="40"/>
      <c r="BT33" s="40" t="s">
        <v>22</v>
      </c>
      <c r="BU33" s="39" t="s">
        <v>183</v>
      </c>
      <c r="BV33" s="39" t="s">
        <v>485</v>
      </c>
      <c r="BW33" s="39" t="s">
        <v>486</v>
      </c>
      <c r="BX33" s="47" t="s">
        <v>487</v>
      </c>
      <c r="BY33" s="40"/>
      <c r="BZ33" s="40"/>
      <c r="CA33" s="82"/>
    </row>
    <row r="34" spans="1:79" ht="76.95" hidden="1" customHeight="1">
      <c r="A34" s="39">
        <v>29</v>
      </c>
      <c r="B34" s="79" t="s">
        <v>745</v>
      </c>
      <c r="C34" s="39">
        <v>2014</v>
      </c>
      <c r="D34" s="39" t="s">
        <v>555</v>
      </c>
      <c r="E34" s="39" t="s">
        <v>747</v>
      </c>
      <c r="F34" s="39" t="s">
        <v>22</v>
      </c>
      <c r="G34" s="39" t="s">
        <v>22</v>
      </c>
      <c r="H34" s="39" t="s">
        <v>22</v>
      </c>
      <c r="I34" s="39" t="s">
        <v>22</v>
      </c>
      <c r="J34" s="39" t="s">
        <v>22</v>
      </c>
      <c r="K34" s="39" t="s">
        <v>22</v>
      </c>
      <c r="L34" s="39" t="s">
        <v>22</v>
      </c>
      <c r="M34" s="39" t="s">
        <v>22</v>
      </c>
      <c r="N34" s="39" t="s">
        <v>746</v>
      </c>
      <c r="O34" s="39"/>
      <c r="P34" s="39" t="s">
        <v>22</v>
      </c>
      <c r="Q34" s="39"/>
      <c r="R34" s="39"/>
      <c r="S34" s="39" t="s">
        <v>22</v>
      </c>
      <c r="T34" s="39" t="s">
        <v>22</v>
      </c>
      <c r="U34" s="39"/>
      <c r="V34" s="39"/>
      <c r="W34" s="39" t="s">
        <v>22</v>
      </c>
      <c r="X34" s="39"/>
      <c r="Y34" s="39" t="s">
        <v>22</v>
      </c>
      <c r="Z34" s="39"/>
      <c r="AA34" s="39" t="s">
        <v>22</v>
      </c>
      <c r="AB34" s="39" t="s">
        <v>22</v>
      </c>
      <c r="AC34" s="39" t="s">
        <v>22</v>
      </c>
      <c r="AD34" s="39" t="s">
        <v>22</v>
      </c>
      <c r="AE34" s="39" t="s">
        <v>22</v>
      </c>
      <c r="AF34" s="39" t="s">
        <v>22</v>
      </c>
      <c r="AG34" s="39" t="s">
        <v>22</v>
      </c>
      <c r="AH34" s="39" t="s">
        <v>22</v>
      </c>
      <c r="AI34" s="39" t="s">
        <v>22</v>
      </c>
      <c r="AJ34" s="39" t="s">
        <v>22</v>
      </c>
      <c r="AK34" s="39"/>
      <c r="AL34" s="39"/>
      <c r="AM34" s="39" t="s">
        <v>22</v>
      </c>
      <c r="AN34" s="39"/>
      <c r="AO34" s="39" t="s">
        <v>22</v>
      </c>
      <c r="AP34" s="39" t="s">
        <v>22</v>
      </c>
      <c r="AQ34" s="39"/>
      <c r="AR34" s="39" t="s">
        <v>22</v>
      </c>
      <c r="AS34" s="39"/>
      <c r="AT34" s="39"/>
      <c r="AU34" s="39"/>
      <c r="AV34" s="39"/>
      <c r="AW34" s="39"/>
      <c r="AX34" s="39"/>
      <c r="AY34" s="39"/>
      <c r="AZ34" s="39"/>
      <c r="BA34" s="39"/>
      <c r="BB34" s="39" t="s">
        <v>22</v>
      </c>
      <c r="BC34" s="39"/>
      <c r="BD34" s="39"/>
      <c r="BE34" s="39" t="s">
        <v>22</v>
      </c>
      <c r="BF34" s="39" t="s">
        <v>22</v>
      </c>
      <c r="BG34" s="39" t="s">
        <v>22</v>
      </c>
      <c r="BH34" s="39" t="s">
        <v>22</v>
      </c>
      <c r="BI34" s="39"/>
      <c r="BJ34" s="39" t="s">
        <v>22</v>
      </c>
      <c r="BK34" s="39" t="s">
        <v>22</v>
      </c>
      <c r="BL34" s="39"/>
      <c r="BM34" s="39" t="s">
        <v>22</v>
      </c>
      <c r="BN34" s="39" t="s">
        <v>22</v>
      </c>
      <c r="BO34" s="39" t="s">
        <v>22</v>
      </c>
      <c r="BP34" s="39"/>
      <c r="BQ34" s="39"/>
      <c r="BR34" s="39"/>
      <c r="BS34" s="39"/>
      <c r="BT34" s="39" t="s">
        <v>22</v>
      </c>
      <c r="BU34" s="39" t="s">
        <v>183</v>
      </c>
      <c r="BV34" s="46" t="s">
        <v>748</v>
      </c>
      <c r="BW34" s="46" t="s">
        <v>744</v>
      </c>
      <c r="BX34" s="46"/>
      <c r="BY34" s="46"/>
      <c r="BZ34" s="46"/>
      <c r="CA34" s="82"/>
    </row>
    <row r="35" spans="1:79" ht="70.95" hidden="1" customHeight="1">
      <c r="A35" s="39">
        <v>30</v>
      </c>
      <c r="B35" s="19" t="s">
        <v>95</v>
      </c>
      <c r="C35" s="39">
        <v>2011</v>
      </c>
      <c r="D35" s="39" t="s">
        <v>556</v>
      </c>
      <c r="E35" s="39" t="s">
        <v>591</v>
      </c>
      <c r="F35" s="39" t="s">
        <v>22</v>
      </c>
      <c r="G35" s="39" t="s">
        <v>22</v>
      </c>
      <c r="H35" s="39" t="s">
        <v>22</v>
      </c>
      <c r="I35" s="39" t="s">
        <v>22</v>
      </c>
      <c r="J35" s="39" t="s">
        <v>22</v>
      </c>
      <c r="K35" s="39" t="s">
        <v>22</v>
      </c>
      <c r="L35" s="39" t="s">
        <v>22</v>
      </c>
      <c r="M35" s="39" t="s">
        <v>22</v>
      </c>
      <c r="N35" s="39" t="s">
        <v>96</v>
      </c>
      <c r="O35" s="39"/>
      <c r="P35" s="39" t="s">
        <v>22</v>
      </c>
      <c r="Q35" s="39"/>
      <c r="R35" s="39"/>
      <c r="S35" s="39" t="s">
        <v>22</v>
      </c>
      <c r="T35" s="39" t="s">
        <v>22</v>
      </c>
      <c r="U35" s="39"/>
      <c r="V35" s="39"/>
      <c r="W35" s="39" t="s">
        <v>22</v>
      </c>
      <c r="X35" s="39"/>
      <c r="Y35" s="39"/>
      <c r="Z35" s="39"/>
      <c r="AA35" s="39"/>
      <c r="AB35" s="39" t="s">
        <v>22</v>
      </c>
      <c r="AC35" s="39" t="s">
        <v>22</v>
      </c>
      <c r="AD35" s="39" t="s">
        <v>22</v>
      </c>
      <c r="AE35" s="39" t="s">
        <v>22</v>
      </c>
      <c r="AF35" s="39"/>
      <c r="AG35" s="39" t="s">
        <v>22</v>
      </c>
      <c r="AH35" s="39"/>
      <c r="AI35" s="39"/>
      <c r="AJ35" s="39"/>
      <c r="AK35" s="39"/>
      <c r="AL35" s="39"/>
      <c r="AM35" s="39" t="s">
        <v>22</v>
      </c>
      <c r="AN35" s="39" t="s">
        <v>22</v>
      </c>
      <c r="AO35" s="39" t="s">
        <v>22</v>
      </c>
      <c r="AP35" s="39" t="s">
        <v>22</v>
      </c>
      <c r="AQ35" s="39"/>
      <c r="AR35" s="39" t="s">
        <v>22</v>
      </c>
      <c r="AS35" s="39"/>
      <c r="AT35" s="39"/>
      <c r="AU35" s="39"/>
      <c r="AV35" s="39"/>
      <c r="AW35" s="39"/>
      <c r="AX35" s="39"/>
      <c r="AY35" s="39"/>
      <c r="AZ35" s="39"/>
      <c r="BA35" s="39"/>
      <c r="BB35" s="39" t="s">
        <v>22</v>
      </c>
      <c r="BC35" s="39"/>
      <c r="BD35" s="39"/>
      <c r="BE35" s="39" t="s">
        <v>22</v>
      </c>
      <c r="BF35" s="39" t="s">
        <v>22</v>
      </c>
      <c r="BG35" s="39" t="s">
        <v>22</v>
      </c>
      <c r="BH35" s="39" t="s">
        <v>22</v>
      </c>
      <c r="BI35" s="39"/>
      <c r="BJ35" s="39" t="s">
        <v>22</v>
      </c>
      <c r="BK35" s="39" t="s">
        <v>22</v>
      </c>
      <c r="BL35" s="39"/>
      <c r="BM35" s="39" t="s">
        <v>22</v>
      </c>
      <c r="BN35" s="39" t="s">
        <v>22</v>
      </c>
      <c r="BO35" s="39" t="s">
        <v>22</v>
      </c>
      <c r="BP35" s="39"/>
      <c r="BQ35" s="39"/>
      <c r="BR35" s="39" t="s">
        <v>22</v>
      </c>
      <c r="BS35" s="39"/>
      <c r="BT35" s="39"/>
      <c r="BU35" s="39" t="s">
        <v>183</v>
      </c>
      <c r="BV35" s="46" t="s">
        <v>334</v>
      </c>
      <c r="BW35" s="46" t="s">
        <v>335</v>
      </c>
      <c r="BX35" s="46" t="s">
        <v>336</v>
      </c>
      <c r="BY35" s="44" t="s">
        <v>223</v>
      </c>
      <c r="BZ35" s="44" t="s">
        <v>224</v>
      </c>
      <c r="CA35" s="82"/>
    </row>
    <row r="36" spans="1:79" ht="71.7" hidden="1" customHeight="1">
      <c r="A36" s="39">
        <v>31</v>
      </c>
      <c r="B36" s="19" t="s">
        <v>42</v>
      </c>
      <c r="C36" s="39">
        <v>2011</v>
      </c>
      <c r="D36" s="39" t="s">
        <v>556</v>
      </c>
      <c r="E36" s="39" t="s">
        <v>584</v>
      </c>
      <c r="F36" s="39"/>
      <c r="G36" s="39"/>
      <c r="H36" s="39" t="s">
        <v>22</v>
      </c>
      <c r="I36" s="39" t="s">
        <v>22</v>
      </c>
      <c r="J36" s="39"/>
      <c r="K36" s="39"/>
      <c r="L36" s="39"/>
      <c r="M36" s="39"/>
      <c r="N36" s="39" t="s">
        <v>43</v>
      </c>
      <c r="O36" s="39" t="s">
        <v>22</v>
      </c>
      <c r="P36" s="39" t="s">
        <v>22</v>
      </c>
      <c r="Q36" s="39"/>
      <c r="R36" s="39" t="s">
        <v>22</v>
      </c>
      <c r="S36" s="39"/>
      <c r="T36" s="39"/>
      <c r="U36" s="39"/>
      <c r="V36" s="39" t="s">
        <v>22</v>
      </c>
      <c r="W36" s="39"/>
      <c r="X36" s="39" t="s">
        <v>22</v>
      </c>
      <c r="Y36" s="39"/>
      <c r="Z36" s="39"/>
      <c r="AA36" s="39"/>
      <c r="AB36" s="39"/>
      <c r="AC36" s="39"/>
      <c r="AD36" s="39"/>
      <c r="AE36" s="39"/>
      <c r="AF36" s="39" t="s">
        <v>22</v>
      </c>
      <c r="AG36" s="39" t="s">
        <v>22</v>
      </c>
      <c r="AH36" s="39"/>
      <c r="AI36" s="39"/>
      <c r="AJ36" s="39"/>
      <c r="AK36" s="39"/>
      <c r="AL36" s="39"/>
      <c r="AM36" s="39" t="s">
        <v>22</v>
      </c>
      <c r="AN36" s="39"/>
      <c r="AO36" s="39"/>
      <c r="AP36" s="39" t="s">
        <v>22</v>
      </c>
      <c r="AQ36" s="39"/>
      <c r="AR36" s="39" t="s">
        <v>22</v>
      </c>
      <c r="AS36" s="39"/>
      <c r="AT36" s="39"/>
      <c r="AU36" s="39" t="s">
        <v>22</v>
      </c>
      <c r="AV36" s="39" t="s">
        <v>22</v>
      </c>
      <c r="AW36" s="39"/>
      <c r="AX36" s="39" t="s">
        <v>22</v>
      </c>
      <c r="AY36" s="39"/>
      <c r="AZ36" s="39"/>
      <c r="BA36" s="39"/>
      <c r="BB36" s="39" t="s">
        <v>22</v>
      </c>
      <c r="BC36" s="39" t="s">
        <v>22</v>
      </c>
      <c r="BD36" s="39"/>
      <c r="BE36" s="39" t="s">
        <v>22</v>
      </c>
      <c r="BF36" s="39"/>
      <c r="BG36" s="39" t="s">
        <v>22</v>
      </c>
      <c r="BH36" s="39" t="s">
        <v>22</v>
      </c>
      <c r="BI36" s="39" t="s">
        <v>22</v>
      </c>
      <c r="BJ36" s="39" t="s">
        <v>22</v>
      </c>
      <c r="BK36" s="39" t="s">
        <v>22</v>
      </c>
      <c r="BL36" s="39"/>
      <c r="BM36" s="39" t="s">
        <v>22</v>
      </c>
      <c r="BN36" s="39" t="s">
        <v>22</v>
      </c>
      <c r="BO36" s="39" t="s">
        <v>22</v>
      </c>
      <c r="BP36" s="39"/>
      <c r="BQ36" s="39"/>
      <c r="BR36" s="39" t="s">
        <v>22</v>
      </c>
      <c r="BS36" s="39"/>
      <c r="BT36" s="39" t="s">
        <v>22</v>
      </c>
      <c r="BU36" s="39" t="s">
        <v>183</v>
      </c>
      <c r="BV36" s="46" t="s">
        <v>318</v>
      </c>
      <c r="BW36" s="46" t="s">
        <v>319</v>
      </c>
      <c r="BX36" s="46" t="s">
        <v>45</v>
      </c>
      <c r="BY36" s="46"/>
      <c r="BZ36" s="44" t="s">
        <v>215</v>
      </c>
      <c r="CA36" s="82"/>
    </row>
    <row r="37" spans="1:79" ht="68.7" hidden="1" customHeight="1">
      <c r="A37" s="39">
        <v>32</v>
      </c>
      <c r="B37" s="19" t="s">
        <v>462</v>
      </c>
      <c r="C37" s="40">
        <v>2014</v>
      </c>
      <c r="D37" s="39" t="s">
        <v>556</v>
      </c>
      <c r="E37" s="39" t="s">
        <v>613</v>
      </c>
      <c r="F37" s="39"/>
      <c r="G37" s="39"/>
      <c r="H37" s="39"/>
      <c r="I37" s="39" t="s">
        <v>22</v>
      </c>
      <c r="J37" s="39"/>
      <c r="K37" s="39"/>
      <c r="L37" s="39"/>
      <c r="M37" s="39"/>
      <c r="N37" s="40" t="s">
        <v>104</v>
      </c>
      <c r="O37" s="62" t="s">
        <v>22</v>
      </c>
      <c r="P37" s="39" t="s">
        <v>22</v>
      </c>
      <c r="Q37" s="40"/>
      <c r="R37" s="40"/>
      <c r="S37" s="39" t="s">
        <v>22</v>
      </c>
      <c r="T37" s="39" t="s">
        <v>22</v>
      </c>
      <c r="U37" s="39"/>
      <c r="V37" s="39"/>
      <c r="W37" s="39" t="s">
        <v>22</v>
      </c>
      <c r="X37" s="40" t="s">
        <v>22</v>
      </c>
      <c r="Y37" s="39"/>
      <c r="Z37" s="39"/>
      <c r="AA37" s="40"/>
      <c r="AB37" s="40"/>
      <c r="AC37" s="40"/>
      <c r="AD37" s="40"/>
      <c r="AE37" s="40"/>
      <c r="AF37" s="40"/>
      <c r="AG37" s="39" t="s">
        <v>22</v>
      </c>
      <c r="AH37" s="39" t="s">
        <v>22</v>
      </c>
      <c r="AI37" s="39" t="s">
        <v>22</v>
      </c>
      <c r="AJ37" s="39" t="s">
        <v>22</v>
      </c>
      <c r="AK37" s="39"/>
      <c r="AL37" s="40"/>
      <c r="AM37" s="39" t="s">
        <v>22</v>
      </c>
      <c r="AN37" s="39" t="s">
        <v>22</v>
      </c>
      <c r="AO37" s="39" t="s">
        <v>22</v>
      </c>
      <c r="AP37" s="39" t="s">
        <v>22</v>
      </c>
      <c r="AQ37" s="40"/>
      <c r="AR37" s="40"/>
      <c r="AS37" s="40"/>
      <c r="AT37" s="40"/>
      <c r="AU37" s="40" t="s">
        <v>22</v>
      </c>
      <c r="AV37" s="40"/>
      <c r="AW37" s="40"/>
      <c r="AX37" s="40"/>
      <c r="AY37" s="40" t="s">
        <v>22</v>
      </c>
      <c r="AZ37" s="40" t="s">
        <v>22</v>
      </c>
      <c r="BA37" s="40"/>
      <c r="BB37" s="39" t="s">
        <v>22</v>
      </c>
      <c r="BC37" s="40"/>
      <c r="BD37" s="40" t="s">
        <v>22</v>
      </c>
      <c r="BE37" s="40"/>
      <c r="BF37" s="40"/>
      <c r="BG37" s="40"/>
      <c r="BH37" s="40" t="s">
        <v>22</v>
      </c>
      <c r="BI37" s="40"/>
      <c r="BJ37" s="39" t="s">
        <v>22</v>
      </c>
      <c r="BK37" s="39" t="s">
        <v>22</v>
      </c>
      <c r="BL37" s="40"/>
      <c r="BM37" s="39" t="s">
        <v>22</v>
      </c>
      <c r="BN37" s="40"/>
      <c r="BO37" s="40"/>
      <c r="BP37" s="40"/>
      <c r="BQ37" s="40"/>
      <c r="BR37" s="39"/>
      <c r="BS37" s="40"/>
      <c r="BT37" s="40"/>
      <c r="BU37" s="39" t="s">
        <v>183</v>
      </c>
      <c r="BV37" s="39" t="s">
        <v>467</v>
      </c>
      <c r="BW37" s="39" t="s">
        <v>466</v>
      </c>
      <c r="BX37" s="40"/>
      <c r="BY37" s="40"/>
      <c r="BZ37" s="40"/>
      <c r="CA37" s="82"/>
    </row>
    <row r="38" spans="1:79" ht="61.2" hidden="1" customHeight="1">
      <c r="A38" s="39">
        <v>33</v>
      </c>
      <c r="B38" s="19" t="s">
        <v>130</v>
      </c>
      <c r="C38" s="39">
        <v>2012</v>
      </c>
      <c r="D38" s="39" t="s">
        <v>555</v>
      </c>
      <c r="E38" s="39" t="s">
        <v>598</v>
      </c>
      <c r="F38" s="39"/>
      <c r="G38" s="39"/>
      <c r="H38" s="39"/>
      <c r="I38" s="39"/>
      <c r="J38" s="39"/>
      <c r="K38" s="39"/>
      <c r="L38" s="39"/>
      <c r="M38" s="39"/>
      <c r="N38" s="39" t="s">
        <v>129</v>
      </c>
      <c r="O38" s="39"/>
      <c r="P38" s="39" t="s">
        <v>22</v>
      </c>
      <c r="Q38" s="39"/>
      <c r="R38" s="39" t="s">
        <v>22</v>
      </c>
      <c r="S38" s="39"/>
      <c r="T38" s="39"/>
      <c r="U38" s="39" t="s">
        <v>22</v>
      </c>
      <c r="V38" s="39"/>
      <c r="W38" s="39"/>
      <c r="X38" s="39" t="s">
        <v>22</v>
      </c>
      <c r="Y38" s="39"/>
      <c r="Z38" s="39"/>
      <c r="AA38" s="39"/>
      <c r="AB38" s="39"/>
      <c r="AC38" s="39"/>
      <c r="AD38" s="39"/>
      <c r="AE38" s="39" t="s">
        <v>22</v>
      </c>
      <c r="AF38" s="39"/>
      <c r="AG38" s="39" t="s">
        <v>22</v>
      </c>
      <c r="AH38" s="39" t="s">
        <v>22</v>
      </c>
      <c r="AI38" s="39" t="s">
        <v>22</v>
      </c>
      <c r="AJ38" s="39" t="s">
        <v>22</v>
      </c>
      <c r="AK38" s="39"/>
      <c r="AL38" s="39"/>
      <c r="AM38" s="39" t="s">
        <v>22</v>
      </c>
      <c r="AN38" s="39" t="s">
        <v>22</v>
      </c>
      <c r="AO38" s="39"/>
      <c r="AP38" s="39" t="s">
        <v>22</v>
      </c>
      <c r="AQ38" s="39"/>
      <c r="AR38" s="39"/>
      <c r="AS38" s="39"/>
      <c r="AT38" s="39"/>
      <c r="AU38" s="39" t="s">
        <v>22</v>
      </c>
      <c r="AV38" s="39" t="s">
        <v>22</v>
      </c>
      <c r="AW38" s="39" t="s">
        <v>22</v>
      </c>
      <c r="AX38" s="39"/>
      <c r="AY38" s="39" t="s">
        <v>22</v>
      </c>
      <c r="AZ38" s="39" t="s">
        <v>22</v>
      </c>
      <c r="BA38" s="39"/>
      <c r="BB38" s="39" t="s">
        <v>22</v>
      </c>
      <c r="BC38" s="39"/>
      <c r="BD38" s="39" t="s">
        <v>22</v>
      </c>
      <c r="BE38" s="39"/>
      <c r="BF38" s="39"/>
      <c r="BG38" s="39"/>
      <c r="BH38" s="39"/>
      <c r="BI38" s="39"/>
      <c r="BJ38" s="39" t="s">
        <v>22</v>
      </c>
      <c r="BK38" s="39"/>
      <c r="BL38" s="39"/>
      <c r="BM38" s="39" t="s">
        <v>22</v>
      </c>
      <c r="BN38" s="39"/>
      <c r="BO38" s="39"/>
      <c r="BP38" s="39" t="s">
        <v>22</v>
      </c>
      <c r="BQ38" s="39"/>
      <c r="BR38" s="39"/>
      <c r="BS38" s="39"/>
      <c r="BT38" s="39"/>
      <c r="BU38" s="39" t="s">
        <v>184</v>
      </c>
      <c r="BV38" s="46" t="s">
        <v>351</v>
      </c>
      <c r="BW38" s="46" t="s">
        <v>352</v>
      </c>
      <c r="BX38" s="46" t="s">
        <v>353</v>
      </c>
      <c r="BY38" s="44" t="s">
        <v>228</v>
      </c>
      <c r="BZ38" s="46"/>
      <c r="CA38" s="82"/>
    </row>
    <row r="39" spans="1:79" ht="60" hidden="1" customHeight="1">
      <c r="A39" s="39">
        <v>34</v>
      </c>
      <c r="B39" s="19" t="s">
        <v>90</v>
      </c>
      <c r="C39" s="39">
        <v>2012</v>
      </c>
      <c r="D39" s="39" t="s">
        <v>576</v>
      </c>
      <c r="E39" s="39" t="s">
        <v>601</v>
      </c>
      <c r="F39" s="39" t="s">
        <v>22</v>
      </c>
      <c r="G39" s="39" t="s">
        <v>22</v>
      </c>
      <c r="H39" s="39" t="s">
        <v>22</v>
      </c>
      <c r="I39" s="39" t="s">
        <v>22</v>
      </c>
      <c r="J39" s="39" t="s">
        <v>22</v>
      </c>
      <c r="K39" s="39" t="s">
        <v>22</v>
      </c>
      <c r="L39" s="39" t="s">
        <v>22</v>
      </c>
      <c r="M39" s="39" t="s">
        <v>22</v>
      </c>
      <c r="N39" s="39" t="s">
        <v>91</v>
      </c>
      <c r="O39" s="39"/>
      <c r="P39" s="39" t="s">
        <v>22</v>
      </c>
      <c r="Q39" s="39"/>
      <c r="R39" s="39"/>
      <c r="S39" s="39" t="s">
        <v>22</v>
      </c>
      <c r="T39" s="39" t="s">
        <v>22</v>
      </c>
      <c r="U39" s="39"/>
      <c r="V39" s="39"/>
      <c r="W39" s="39" t="s">
        <v>22</v>
      </c>
      <c r="X39" s="39"/>
      <c r="Y39" s="39" t="s">
        <v>22</v>
      </c>
      <c r="Z39" s="39"/>
      <c r="AA39" s="39"/>
      <c r="AB39" s="39" t="s">
        <v>22</v>
      </c>
      <c r="AC39" s="39" t="s">
        <v>22</v>
      </c>
      <c r="AD39" s="39" t="s">
        <v>22</v>
      </c>
      <c r="AE39" s="39" t="s">
        <v>22</v>
      </c>
      <c r="AF39" s="39" t="s">
        <v>22</v>
      </c>
      <c r="AG39" s="39" t="s">
        <v>22</v>
      </c>
      <c r="AH39" s="39" t="s">
        <v>22</v>
      </c>
      <c r="AI39" s="39" t="s">
        <v>22</v>
      </c>
      <c r="AJ39" s="39"/>
      <c r="AK39" s="39"/>
      <c r="AL39" s="39"/>
      <c r="AM39" s="39" t="s">
        <v>22</v>
      </c>
      <c r="AN39" s="39" t="s">
        <v>22</v>
      </c>
      <c r="AO39" s="39" t="s">
        <v>22</v>
      </c>
      <c r="AP39" s="39" t="s">
        <v>22</v>
      </c>
      <c r="AQ39" s="39"/>
      <c r="AR39" s="39"/>
      <c r="AS39" s="39"/>
      <c r="AT39" s="39"/>
      <c r="AU39" s="39"/>
      <c r="AV39" s="39"/>
      <c r="AW39" s="39"/>
      <c r="AX39" s="39"/>
      <c r="AY39" s="39"/>
      <c r="AZ39" s="39" t="s">
        <v>22</v>
      </c>
      <c r="BA39" s="39" t="s">
        <v>22</v>
      </c>
      <c r="BB39" s="39" t="s">
        <v>22</v>
      </c>
      <c r="BC39" s="39"/>
      <c r="BD39" s="39"/>
      <c r="BE39" s="39" t="s">
        <v>22</v>
      </c>
      <c r="BF39" s="39" t="s">
        <v>22</v>
      </c>
      <c r="BG39" s="39" t="s">
        <v>22</v>
      </c>
      <c r="BH39" s="39" t="s">
        <v>22</v>
      </c>
      <c r="BI39" s="39"/>
      <c r="BJ39" s="39" t="s">
        <v>22</v>
      </c>
      <c r="BK39" s="39" t="s">
        <v>22</v>
      </c>
      <c r="BL39" s="39"/>
      <c r="BM39" s="39" t="s">
        <v>22</v>
      </c>
      <c r="BN39" s="39" t="s">
        <v>22</v>
      </c>
      <c r="BO39" s="39" t="s">
        <v>22</v>
      </c>
      <c r="BP39" s="39"/>
      <c r="BQ39" s="39"/>
      <c r="BR39" s="39" t="s">
        <v>22</v>
      </c>
      <c r="BS39" s="39"/>
      <c r="BT39" s="39"/>
      <c r="BU39" s="39" t="s">
        <v>183</v>
      </c>
      <c r="BV39" s="46" t="s">
        <v>359</v>
      </c>
      <c r="BW39" s="46" t="s">
        <v>360</v>
      </c>
      <c r="BX39" s="46" t="s">
        <v>361</v>
      </c>
      <c r="BY39" s="44" t="s">
        <v>233</v>
      </c>
      <c r="BZ39" s="44" t="s">
        <v>234</v>
      </c>
      <c r="CA39" s="82"/>
    </row>
    <row r="40" spans="1:79" ht="108" hidden="1">
      <c r="A40" s="39">
        <v>35</v>
      </c>
      <c r="B40" s="15" t="s">
        <v>786</v>
      </c>
      <c r="C40" s="39">
        <v>2009</v>
      </c>
      <c r="D40" s="39" t="s">
        <v>555</v>
      </c>
      <c r="E40" s="39" t="s">
        <v>864</v>
      </c>
      <c r="F40" s="39"/>
      <c r="G40" s="39"/>
      <c r="H40" s="39"/>
      <c r="I40" s="39"/>
      <c r="J40" s="39"/>
      <c r="K40" s="39"/>
      <c r="L40" s="39"/>
      <c r="M40" s="39"/>
      <c r="N40" s="39" t="s">
        <v>863</v>
      </c>
      <c r="O40" s="39"/>
      <c r="P40" s="39" t="s">
        <v>22</v>
      </c>
      <c r="Q40" s="39"/>
      <c r="R40" s="39" t="s">
        <v>22</v>
      </c>
      <c r="S40" s="39"/>
      <c r="T40" s="39" t="s">
        <v>22</v>
      </c>
      <c r="U40" s="39"/>
      <c r="V40" s="39"/>
      <c r="W40" s="39" t="s">
        <v>22</v>
      </c>
      <c r="X40" s="39"/>
      <c r="Y40" s="39"/>
      <c r="Z40" s="39"/>
      <c r="AA40" s="39"/>
      <c r="AB40" s="39"/>
      <c r="AC40" s="39"/>
      <c r="AD40" s="39"/>
      <c r="AE40" s="39"/>
      <c r="AF40" s="39"/>
      <c r="AG40" s="39" t="s">
        <v>22</v>
      </c>
      <c r="AH40" s="39" t="s">
        <v>22</v>
      </c>
      <c r="AI40" s="39"/>
      <c r="AJ40" s="39"/>
      <c r="AK40" s="39"/>
      <c r="AL40" s="39"/>
      <c r="AM40" s="39" t="s">
        <v>22</v>
      </c>
      <c r="AN40" s="39"/>
      <c r="AO40" s="39" t="s">
        <v>22</v>
      </c>
      <c r="AP40" s="39" t="s">
        <v>22</v>
      </c>
      <c r="AQ40" s="39"/>
      <c r="AR40" s="39"/>
      <c r="AS40" s="39" t="s">
        <v>22</v>
      </c>
      <c r="AT40" s="39" t="s">
        <v>22</v>
      </c>
      <c r="AU40" s="39"/>
      <c r="AV40" s="39"/>
      <c r="AW40" s="39"/>
      <c r="AX40" s="39"/>
      <c r="AY40" s="39"/>
      <c r="AZ40" s="39" t="s">
        <v>22</v>
      </c>
      <c r="BA40" s="39"/>
      <c r="BB40" s="39"/>
      <c r="BC40" s="39"/>
      <c r="BD40" s="39" t="s">
        <v>22</v>
      </c>
      <c r="BE40" s="39"/>
      <c r="BF40" s="39"/>
      <c r="BG40" s="39"/>
      <c r="BH40" s="39"/>
      <c r="BI40" s="39"/>
      <c r="BJ40" s="39" t="s">
        <v>22</v>
      </c>
      <c r="BK40" s="39"/>
      <c r="BL40" s="39"/>
      <c r="BM40" s="39" t="s">
        <v>22</v>
      </c>
      <c r="BN40" s="39"/>
      <c r="BO40" s="39"/>
      <c r="BP40" s="39"/>
      <c r="BQ40" s="39"/>
      <c r="BR40" s="39"/>
      <c r="BS40" s="39"/>
      <c r="BT40" s="39"/>
      <c r="BU40" s="39" t="s">
        <v>184</v>
      </c>
      <c r="BV40" s="46" t="s">
        <v>861</v>
      </c>
      <c r="BW40" s="46" t="s">
        <v>862</v>
      </c>
      <c r="BX40" s="46"/>
      <c r="BY40" s="46"/>
      <c r="BZ40" s="46"/>
      <c r="CA40" s="82"/>
    </row>
    <row r="41" spans="1:79" ht="252" hidden="1">
      <c r="A41" s="39">
        <v>36</v>
      </c>
      <c r="B41" s="15" t="s">
        <v>977</v>
      </c>
      <c r="C41" s="39">
        <v>2009</v>
      </c>
      <c r="D41" s="39" t="s">
        <v>555</v>
      </c>
      <c r="E41" s="39" t="s">
        <v>854</v>
      </c>
      <c r="F41" s="39"/>
      <c r="G41" s="39" t="s">
        <v>22</v>
      </c>
      <c r="H41" s="39"/>
      <c r="I41" s="39"/>
      <c r="J41" s="39"/>
      <c r="K41" s="39"/>
      <c r="L41" s="39"/>
      <c r="M41" s="39"/>
      <c r="N41" s="39" t="s">
        <v>855</v>
      </c>
      <c r="O41" s="39"/>
      <c r="P41" s="39" t="s">
        <v>22</v>
      </c>
      <c r="Q41" s="39"/>
      <c r="R41" s="39" t="s">
        <v>22</v>
      </c>
      <c r="S41" s="39"/>
      <c r="T41" s="39"/>
      <c r="U41" s="39"/>
      <c r="V41" s="39"/>
      <c r="W41" s="39" t="s">
        <v>22</v>
      </c>
      <c r="X41" s="39"/>
      <c r="Y41" s="39"/>
      <c r="Z41" s="39"/>
      <c r="AA41" s="39"/>
      <c r="AB41" s="39"/>
      <c r="AC41" s="39" t="s">
        <v>22</v>
      </c>
      <c r="AD41" s="39"/>
      <c r="AE41" s="39" t="s">
        <v>22</v>
      </c>
      <c r="AF41" s="39" t="s">
        <v>22</v>
      </c>
      <c r="AG41" s="39" t="s">
        <v>22</v>
      </c>
      <c r="AH41" s="39"/>
      <c r="AI41" s="39"/>
      <c r="AJ41" s="39"/>
      <c r="AK41" s="39"/>
      <c r="AL41" s="39"/>
      <c r="AM41" s="39" t="s">
        <v>22</v>
      </c>
      <c r="AN41" s="39"/>
      <c r="AO41" s="39" t="s">
        <v>22</v>
      </c>
      <c r="AP41" s="39" t="s">
        <v>22</v>
      </c>
      <c r="AQ41" s="39"/>
      <c r="AR41" s="39" t="s">
        <v>22</v>
      </c>
      <c r="AS41" s="39" t="s">
        <v>22</v>
      </c>
      <c r="AT41" s="39"/>
      <c r="AU41" s="39" t="s">
        <v>22</v>
      </c>
      <c r="AV41" s="39"/>
      <c r="AW41" s="39"/>
      <c r="AX41" s="39" t="s">
        <v>22</v>
      </c>
      <c r="AY41" s="39" t="s">
        <v>22</v>
      </c>
      <c r="AZ41" s="39" t="s">
        <v>22</v>
      </c>
      <c r="BA41" s="39"/>
      <c r="BB41" s="39"/>
      <c r="BC41" s="39"/>
      <c r="BD41" s="39"/>
      <c r="BE41" s="39" t="s">
        <v>22</v>
      </c>
      <c r="BF41" s="39"/>
      <c r="BG41" s="39" t="s">
        <v>22</v>
      </c>
      <c r="BH41" s="39"/>
      <c r="BI41" s="39"/>
      <c r="BJ41" s="39" t="s">
        <v>22</v>
      </c>
      <c r="BK41" s="39" t="s">
        <v>22</v>
      </c>
      <c r="BL41" s="39"/>
      <c r="BM41" s="39" t="s">
        <v>22</v>
      </c>
      <c r="BN41" s="39"/>
      <c r="BO41" s="39"/>
      <c r="BP41" s="39"/>
      <c r="BQ41" s="39"/>
      <c r="BR41" s="39"/>
      <c r="BS41" s="39"/>
      <c r="BT41" s="39" t="s">
        <v>22</v>
      </c>
      <c r="BU41" s="39"/>
      <c r="BV41" s="46" t="s">
        <v>856</v>
      </c>
      <c r="BW41" s="46" t="s">
        <v>850</v>
      </c>
      <c r="BX41" s="46"/>
      <c r="BY41" s="46"/>
      <c r="BZ41" s="46"/>
      <c r="CA41" s="82"/>
    </row>
    <row r="42" spans="1:79" ht="216" hidden="1">
      <c r="A42" s="39">
        <v>37</v>
      </c>
      <c r="B42" s="19" t="s">
        <v>137</v>
      </c>
      <c r="C42" s="39">
        <v>2008</v>
      </c>
      <c r="D42" s="39" t="s">
        <v>555</v>
      </c>
      <c r="E42" s="39" t="s">
        <v>569</v>
      </c>
      <c r="F42" s="39"/>
      <c r="G42" s="39"/>
      <c r="H42" s="39" t="s">
        <v>22</v>
      </c>
      <c r="I42" s="39" t="s">
        <v>22</v>
      </c>
      <c r="J42" s="39"/>
      <c r="K42" s="39"/>
      <c r="L42" s="39"/>
      <c r="M42" s="39" t="s">
        <v>22</v>
      </c>
      <c r="N42" s="39" t="s">
        <v>138</v>
      </c>
      <c r="O42" s="39"/>
      <c r="P42" s="39" t="s">
        <v>22</v>
      </c>
      <c r="Q42" s="39" t="s">
        <v>22</v>
      </c>
      <c r="R42" s="39"/>
      <c r="S42" s="39" t="s">
        <v>22</v>
      </c>
      <c r="T42" s="39"/>
      <c r="U42" s="39"/>
      <c r="V42" s="39" t="s">
        <v>22</v>
      </c>
      <c r="W42" s="39" t="s">
        <v>22</v>
      </c>
      <c r="X42" s="39" t="s">
        <v>22</v>
      </c>
      <c r="Y42" s="39" t="s">
        <v>22</v>
      </c>
      <c r="Z42" s="39"/>
      <c r="AA42" s="39"/>
      <c r="AB42" s="39"/>
      <c r="AC42" s="39"/>
      <c r="AD42" s="39"/>
      <c r="AE42" s="39"/>
      <c r="AF42" s="39" t="s">
        <v>22</v>
      </c>
      <c r="AG42" s="39" t="s">
        <v>22</v>
      </c>
      <c r="AH42" s="39"/>
      <c r="AI42" s="39"/>
      <c r="AJ42" s="39"/>
      <c r="AK42" s="39"/>
      <c r="AL42" s="39"/>
      <c r="AM42" s="39" t="s">
        <v>22</v>
      </c>
      <c r="AN42" s="39"/>
      <c r="AO42" s="39"/>
      <c r="AP42" s="39" t="s">
        <v>22</v>
      </c>
      <c r="AQ42" s="39"/>
      <c r="AR42" s="39" t="s">
        <v>22</v>
      </c>
      <c r="AS42" s="39"/>
      <c r="AT42" s="39" t="s">
        <v>22</v>
      </c>
      <c r="AU42" s="39" t="s">
        <v>22</v>
      </c>
      <c r="AV42" s="39" t="s">
        <v>22</v>
      </c>
      <c r="AW42" s="39"/>
      <c r="AX42" s="39"/>
      <c r="AY42" s="39"/>
      <c r="AZ42" s="39"/>
      <c r="BA42" s="39"/>
      <c r="BB42" s="39" t="s">
        <v>22</v>
      </c>
      <c r="BC42" s="39" t="s">
        <v>22</v>
      </c>
      <c r="BD42" s="39" t="s">
        <v>22</v>
      </c>
      <c r="BE42" s="39" t="s">
        <v>22</v>
      </c>
      <c r="BF42" s="39" t="s">
        <v>22</v>
      </c>
      <c r="BG42" s="39" t="s">
        <v>22</v>
      </c>
      <c r="BH42" s="39" t="s">
        <v>22</v>
      </c>
      <c r="BI42" s="39" t="s">
        <v>22</v>
      </c>
      <c r="BJ42" s="39" t="s">
        <v>22</v>
      </c>
      <c r="BK42" s="39" t="s">
        <v>22</v>
      </c>
      <c r="BL42" s="39"/>
      <c r="BM42" s="39" t="s">
        <v>22</v>
      </c>
      <c r="BN42" s="39"/>
      <c r="BO42" s="39"/>
      <c r="BP42" s="39"/>
      <c r="BQ42" s="39"/>
      <c r="BR42" s="39"/>
      <c r="BS42" s="39"/>
      <c r="BT42" s="39"/>
      <c r="BU42" s="39" t="s">
        <v>184</v>
      </c>
      <c r="BV42" s="46" t="s">
        <v>270</v>
      </c>
      <c r="BW42" s="46" t="s">
        <v>271</v>
      </c>
      <c r="BX42" s="46" t="s">
        <v>396</v>
      </c>
      <c r="BY42" s="46"/>
      <c r="BZ42" s="44" t="s">
        <v>200</v>
      </c>
      <c r="CA42" s="82"/>
    </row>
    <row r="43" spans="1:79" ht="80.25" hidden="1" customHeight="1">
      <c r="A43" s="39">
        <v>38</v>
      </c>
      <c r="B43" s="19" t="s">
        <v>103</v>
      </c>
      <c r="C43" s="39">
        <v>2009</v>
      </c>
      <c r="D43" s="39" t="s">
        <v>556</v>
      </c>
      <c r="E43" s="39" t="s">
        <v>572</v>
      </c>
      <c r="F43" s="39" t="s">
        <v>22</v>
      </c>
      <c r="G43" s="39"/>
      <c r="H43" s="39"/>
      <c r="I43" s="39"/>
      <c r="J43" s="39"/>
      <c r="K43" s="39"/>
      <c r="L43" s="39"/>
      <c r="M43" s="39"/>
      <c r="N43" s="39" t="s">
        <v>104</v>
      </c>
      <c r="O43" s="39"/>
      <c r="P43" s="39" t="s">
        <v>22</v>
      </c>
      <c r="Q43" s="39"/>
      <c r="R43" s="39"/>
      <c r="S43" s="39" t="s">
        <v>22</v>
      </c>
      <c r="T43" s="39"/>
      <c r="U43" s="39"/>
      <c r="V43" s="39" t="s">
        <v>22</v>
      </c>
      <c r="W43" s="39" t="s">
        <v>22</v>
      </c>
      <c r="X43" s="39" t="s">
        <v>22</v>
      </c>
      <c r="Y43" s="39" t="s">
        <v>22</v>
      </c>
      <c r="Z43" s="39"/>
      <c r="AA43" s="39"/>
      <c r="AB43" s="39" t="s">
        <v>22</v>
      </c>
      <c r="AC43" s="39" t="s">
        <v>22</v>
      </c>
      <c r="AD43" s="39" t="s">
        <v>22</v>
      </c>
      <c r="AE43" s="39" t="s">
        <v>22</v>
      </c>
      <c r="AF43" s="39"/>
      <c r="AG43" s="39" t="s">
        <v>22</v>
      </c>
      <c r="AH43" s="39"/>
      <c r="AI43" s="39"/>
      <c r="AJ43" s="39"/>
      <c r="AK43" s="39"/>
      <c r="AL43" s="39"/>
      <c r="AM43" s="39" t="s">
        <v>22</v>
      </c>
      <c r="AN43" s="39"/>
      <c r="AO43" s="39" t="s">
        <v>22</v>
      </c>
      <c r="AP43" s="39"/>
      <c r="AQ43" s="39" t="s">
        <v>22</v>
      </c>
      <c r="AR43" s="39"/>
      <c r="AS43" s="39" t="s">
        <v>22</v>
      </c>
      <c r="AT43" s="39"/>
      <c r="AU43" s="39"/>
      <c r="AV43" s="39"/>
      <c r="AW43" s="39"/>
      <c r="AX43" s="39" t="s">
        <v>22</v>
      </c>
      <c r="AY43" s="39"/>
      <c r="AZ43" s="39" t="s">
        <v>22</v>
      </c>
      <c r="BA43" s="39"/>
      <c r="BB43" s="39"/>
      <c r="BC43" s="39"/>
      <c r="BD43" s="39" t="s">
        <v>22</v>
      </c>
      <c r="BE43" s="39"/>
      <c r="BF43" s="39" t="s">
        <v>22</v>
      </c>
      <c r="BG43" s="39"/>
      <c r="BH43" s="39"/>
      <c r="BI43" s="39" t="s">
        <v>22</v>
      </c>
      <c r="BJ43" s="39" t="s">
        <v>22</v>
      </c>
      <c r="BK43" s="39" t="s">
        <v>22</v>
      </c>
      <c r="BL43" s="39"/>
      <c r="BM43" s="39" t="s">
        <v>22</v>
      </c>
      <c r="BN43" s="39"/>
      <c r="BO43" s="39"/>
      <c r="BP43" s="39" t="s">
        <v>22</v>
      </c>
      <c r="BQ43" s="39"/>
      <c r="BR43" s="39"/>
      <c r="BS43" s="39"/>
      <c r="BT43" s="39"/>
      <c r="BU43" s="39" t="s">
        <v>184</v>
      </c>
      <c r="BV43" s="46" t="s">
        <v>397</v>
      </c>
      <c r="BW43" s="46" t="s">
        <v>278</v>
      </c>
      <c r="BX43" s="46" t="s">
        <v>277</v>
      </c>
      <c r="BY43" s="44" t="s">
        <v>203</v>
      </c>
      <c r="BZ43" s="44" t="s">
        <v>204</v>
      </c>
      <c r="CA43" s="82"/>
    </row>
    <row r="44" spans="1:79" ht="60" customHeight="1">
      <c r="A44" s="39">
        <v>39</v>
      </c>
      <c r="B44" s="19" t="s">
        <v>101</v>
      </c>
      <c r="C44" s="39">
        <v>2008</v>
      </c>
      <c r="D44" s="39" t="s">
        <v>556</v>
      </c>
      <c r="E44" s="39" t="s">
        <v>570</v>
      </c>
      <c r="F44" s="39"/>
      <c r="G44" s="39" t="s">
        <v>22</v>
      </c>
      <c r="H44" s="39"/>
      <c r="I44" s="39"/>
      <c r="J44" s="39"/>
      <c r="K44" s="39"/>
      <c r="L44" s="39"/>
      <c r="M44" s="39"/>
      <c r="N44" s="39" t="s">
        <v>102</v>
      </c>
      <c r="O44" s="39" t="s">
        <v>22</v>
      </c>
      <c r="P44" s="39" t="s">
        <v>22</v>
      </c>
      <c r="Q44" s="39"/>
      <c r="R44" s="39" t="s">
        <v>22</v>
      </c>
      <c r="S44" s="39"/>
      <c r="T44" s="39" t="s">
        <v>22</v>
      </c>
      <c r="U44" s="39"/>
      <c r="V44" s="39"/>
      <c r="W44" s="39" t="s">
        <v>22</v>
      </c>
      <c r="X44" s="39"/>
      <c r="Y44" s="39"/>
      <c r="Z44" s="39"/>
      <c r="AA44" s="39" t="s">
        <v>22</v>
      </c>
      <c r="AB44" s="39" t="s">
        <v>22</v>
      </c>
      <c r="AC44" s="39" t="s">
        <v>22</v>
      </c>
      <c r="AD44" s="39" t="s">
        <v>22</v>
      </c>
      <c r="AE44" s="39" t="s">
        <v>22</v>
      </c>
      <c r="AF44" s="39"/>
      <c r="AG44" s="39" t="s">
        <v>22</v>
      </c>
      <c r="AH44" s="39"/>
      <c r="AI44" s="39"/>
      <c r="AJ44" s="39"/>
      <c r="AK44" s="39"/>
      <c r="AL44" s="39" t="s">
        <v>22</v>
      </c>
      <c r="AM44" s="39"/>
      <c r="AN44" s="39"/>
      <c r="AO44" s="39" t="s">
        <v>22</v>
      </c>
      <c r="AP44" s="39"/>
      <c r="AQ44" s="39"/>
      <c r="AR44" s="39" t="s">
        <v>22</v>
      </c>
      <c r="AS44" s="39"/>
      <c r="AT44" s="39" t="s">
        <v>22</v>
      </c>
      <c r="AU44" s="39"/>
      <c r="AV44" s="39"/>
      <c r="AW44" s="39"/>
      <c r="AX44" s="39"/>
      <c r="AY44" s="39"/>
      <c r="AZ44" s="39" t="s">
        <v>22</v>
      </c>
      <c r="BA44" s="39"/>
      <c r="BB44" s="39"/>
      <c r="BC44" s="39" t="s">
        <v>22</v>
      </c>
      <c r="BD44" s="39"/>
      <c r="BE44" s="39" t="s">
        <v>22</v>
      </c>
      <c r="BF44" s="39" t="s">
        <v>22</v>
      </c>
      <c r="BG44" s="39" t="s">
        <v>22</v>
      </c>
      <c r="BH44" s="39" t="s">
        <v>22</v>
      </c>
      <c r="BI44" s="39"/>
      <c r="BJ44" s="39" t="s">
        <v>22</v>
      </c>
      <c r="BK44" s="39" t="s">
        <v>22</v>
      </c>
      <c r="BL44" s="39" t="s">
        <v>22</v>
      </c>
      <c r="BM44" s="39" t="s">
        <v>22</v>
      </c>
      <c r="BN44" s="39"/>
      <c r="BO44" s="39"/>
      <c r="BP44" s="39"/>
      <c r="BQ44" s="39"/>
      <c r="BR44" s="39" t="s">
        <v>22</v>
      </c>
      <c r="BS44" s="39"/>
      <c r="BT44" s="39"/>
      <c r="BU44" s="39" t="s">
        <v>183</v>
      </c>
      <c r="BV44" s="46" t="s">
        <v>272</v>
      </c>
      <c r="BW44" s="46" t="s">
        <v>273</v>
      </c>
      <c r="BX44" s="46" t="s">
        <v>274</v>
      </c>
      <c r="BY44" s="44"/>
      <c r="BZ44" s="44" t="s">
        <v>201</v>
      </c>
      <c r="CA44" s="82"/>
    </row>
    <row r="45" spans="1:79" ht="120.75" hidden="1" customHeight="1">
      <c r="A45" s="39">
        <v>40</v>
      </c>
      <c r="B45" s="19" t="s">
        <v>79</v>
      </c>
      <c r="C45" s="39">
        <v>2012</v>
      </c>
      <c r="D45" s="39" t="s">
        <v>576</v>
      </c>
      <c r="E45" s="39" t="s">
        <v>599</v>
      </c>
      <c r="F45" s="39"/>
      <c r="G45" s="39" t="s">
        <v>22</v>
      </c>
      <c r="H45" s="39" t="s">
        <v>22</v>
      </c>
      <c r="I45" s="39" t="s">
        <v>22</v>
      </c>
      <c r="J45" s="39"/>
      <c r="K45" s="39"/>
      <c r="L45" s="39" t="s">
        <v>22</v>
      </c>
      <c r="M45" s="39"/>
      <c r="N45" s="39" t="s">
        <v>80</v>
      </c>
      <c r="O45" s="39"/>
      <c r="P45" s="39" t="s">
        <v>22</v>
      </c>
      <c r="Q45" s="39"/>
      <c r="R45" s="39"/>
      <c r="S45" s="39" t="s">
        <v>22</v>
      </c>
      <c r="T45" s="39"/>
      <c r="U45" s="39"/>
      <c r="V45" s="39" t="s">
        <v>22</v>
      </c>
      <c r="W45" s="39" t="s">
        <v>22</v>
      </c>
      <c r="X45" s="39"/>
      <c r="Y45" s="39" t="s">
        <v>22</v>
      </c>
      <c r="Z45" s="39"/>
      <c r="AA45" s="39"/>
      <c r="AB45" s="39" t="s">
        <v>22</v>
      </c>
      <c r="AC45" s="39" t="s">
        <v>22</v>
      </c>
      <c r="AD45" s="39" t="s">
        <v>22</v>
      </c>
      <c r="AE45" s="39" t="s">
        <v>22</v>
      </c>
      <c r="AF45" s="39" t="s">
        <v>22</v>
      </c>
      <c r="AG45" s="39" t="s">
        <v>22</v>
      </c>
      <c r="AH45" s="39" t="s">
        <v>22</v>
      </c>
      <c r="AI45" s="39" t="s">
        <v>22</v>
      </c>
      <c r="AJ45" s="39" t="s">
        <v>22</v>
      </c>
      <c r="AK45" s="39"/>
      <c r="AL45" s="39"/>
      <c r="AM45" s="39" t="s">
        <v>22</v>
      </c>
      <c r="AN45" s="39" t="s">
        <v>22</v>
      </c>
      <c r="AO45" s="39" t="s">
        <v>22</v>
      </c>
      <c r="AP45" s="39" t="s">
        <v>22</v>
      </c>
      <c r="AQ45" s="39"/>
      <c r="AR45" s="39" t="s">
        <v>22</v>
      </c>
      <c r="AS45" s="39"/>
      <c r="AT45" s="39"/>
      <c r="AU45" s="39"/>
      <c r="AV45" s="39"/>
      <c r="AW45" s="39"/>
      <c r="AX45" s="39"/>
      <c r="AY45" s="39"/>
      <c r="AZ45" s="39"/>
      <c r="BA45" s="39"/>
      <c r="BB45" s="39" t="s">
        <v>22</v>
      </c>
      <c r="BC45" s="39"/>
      <c r="BD45" s="39"/>
      <c r="BE45" s="39" t="s">
        <v>22</v>
      </c>
      <c r="BF45" s="39" t="s">
        <v>22</v>
      </c>
      <c r="BG45" s="39" t="s">
        <v>22</v>
      </c>
      <c r="BH45" s="39" t="s">
        <v>22</v>
      </c>
      <c r="BI45" s="39"/>
      <c r="BJ45" s="39" t="s">
        <v>22</v>
      </c>
      <c r="BK45" s="39" t="s">
        <v>22</v>
      </c>
      <c r="BL45" s="39"/>
      <c r="BM45" s="39" t="s">
        <v>22</v>
      </c>
      <c r="BN45" s="39" t="s">
        <v>22</v>
      </c>
      <c r="BO45" s="39" t="s">
        <v>22</v>
      </c>
      <c r="BP45" s="39" t="s">
        <v>22</v>
      </c>
      <c r="BQ45" s="39"/>
      <c r="BR45" s="39"/>
      <c r="BS45" s="39"/>
      <c r="BT45" s="39"/>
      <c r="BU45" s="39" t="s">
        <v>183</v>
      </c>
      <c r="BV45" s="46" t="s">
        <v>354</v>
      </c>
      <c r="BW45" s="46" t="s">
        <v>355</v>
      </c>
      <c r="BX45" s="46" t="s">
        <v>356</v>
      </c>
      <c r="BY45" s="44" t="s">
        <v>230</v>
      </c>
      <c r="BZ45" s="44" t="s">
        <v>229</v>
      </c>
      <c r="CA45" s="82"/>
    </row>
    <row r="46" spans="1:79" ht="89.25" hidden="1" customHeight="1">
      <c r="A46" s="39">
        <v>41</v>
      </c>
      <c r="B46" s="15" t="s">
        <v>784</v>
      </c>
      <c r="C46" s="39">
        <v>2015</v>
      </c>
      <c r="D46" s="39" t="s">
        <v>555</v>
      </c>
      <c r="E46" s="39" t="s">
        <v>852</v>
      </c>
      <c r="F46" s="39"/>
      <c r="G46" s="39" t="s">
        <v>22</v>
      </c>
      <c r="H46" s="39"/>
      <c r="I46" s="39"/>
      <c r="J46" s="39"/>
      <c r="K46" s="39"/>
      <c r="L46" s="39"/>
      <c r="M46" s="39"/>
      <c r="N46" s="39" t="s">
        <v>853</v>
      </c>
      <c r="O46" s="39"/>
      <c r="P46" s="39" t="s">
        <v>22</v>
      </c>
      <c r="Q46" s="39"/>
      <c r="R46" s="39" t="s">
        <v>22</v>
      </c>
      <c r="S46" s="39"/>
      <c r="T46" s="39"/>
      <c r="U46" s="39"/>
      <c r="V46" s="39"/>
      <c r="W46" s="39" t="s">
        <v>22</v>
      </c>
      <c r="X46" s="39"/>
      <c r="Y46" s="39"/>
      <c r="Z46" s="39"/>
      <c r="AA46" s="39"/>
      <c r="AB46" s="39"/>
      <c r="AC46" s="39" t="s">
        <v>22</v>
      </c>
      <c r="AD46" s="39"/>
      <c r="AE46" s="39" t="s">
        <v>22</v>
      </c>
      <c r="AF46" s="39" t="s">
        <v>22</v>
      </c>
      <c r="AG46" s="39" t="s">
        <v>22</v>
      </c>
      <c r="AH46" s="39"/>
      <c r="AI46" s="39"/>
      <c r="AJ46" s="39"/>
      <c r="AK46" s="39"/>
      <c r="AL46" s="39"/>
      <c r="AM46" s="39" t="s">
        <v>22</v>
      </c>
      <c r="AN46" s="39"/>
      <c r="AO46" s="39" t="s">
        <v>22</v>
      </c>
      <c r="AP46" s="39" t="s">
        <v>22</v>
      </c>
      <c r="AQ46" s="39"/>
      <c r="AR46" s="39" t="s">
        <v>22</v>
      </c>
      <c r="AS46" s="39" t="s">
        <v>22</v>
      </c>
      <c r="AT46" s="39"/>
      <c r="AU46" s="39" t="s">
        <v>22</v>
      </c>
      <c r="AV46" s="39"/>
      <c r="AW46" s="39"/>
      <c r="AX46" s="39" t="s">
        <v>22</v>
      </c>
      <c r="AY46" s="39" t="s">
        <v>22</v>
      </c>
      <c r="AZ46" s="39" t="s">
        <v>22</v>
      </c>
      <c r="BA46" s="39"/>
      <c r="BB46" s="39"/>
      <c r="BC46" s="39"/>
      <c r="BD46" s="39"/>
      <c r="BE46" s="39"/>
      <c r="BF46" s="39"/>
      <c r="BG46" s="39" t="s">
        <v>22</v>
      </c>
      <c r="BH46" s="39"/>
      <c r="BI46" s="39"/>
      <c r="BJ46" s="39" t="s">
        <v>22</v>
      </c>
      <c r="BK46" s="39" t="s">
        <v>22</v>
      </c>
      <c r="BL46" s="39"/>
      <c r="BM46" s="39" t="s">
        <v>22</v>
      </c>
      <c r="BN46" s="39"/>
      <c r="BO46" s="39"/>
      <c r="BP46" s="39"/>
      <c r="BQ46" s="39"/>
      <c r="BR46" s="39"/>
      <c r="BS46" s="39"/>
      <c r="BT46" s="39" t="s">
        <v>22</v>
      </c>
      <c r="BU46" s="39" t="s">
        <v>184</v>
      </c>
      <c r="BV46" s="46" t="s">
        <v>851</v>
      </c>
      <c r="BW46" s="46" t="s">
        <v>850</v>
      </c>
      <c r="BX46" s="46"/>
      <c r="BY46" s="46"/>
      <c r="BZ46" s="46"/>
      <c r="CA46" s="82"/>
    </row>
    <row r="47" spans="1:79" ht="126" hidden="1">
      <c r="A47" s="39">
        <v>42</v>
      </c>
      <c r="B47" s="19" t="s">
        <v>97</v>
      </c>
      <c r="C47" s="39">
        <v>2005</v>
      </c>
      <c r="D47" s="39" t="s">
        <v>555</v>
      </c>
      <c r="E47" s="39" t="s">
        <v>564</v>
      </c>
      <c r="F47" s="39"/>
      <c r="G47" s="39"/>
      <c r="H47" s="39"/>
      <c r="I47" s="39"/>
      <c r="J47" s="39"/>
      <c r="K47" s="39"/>
      <c r="L47" s="39"/>
      <c r="M47" s="39"/>
      <c r="N47" s="39" t="s">
        <v>98</v>
      </c>
      <c r="O47" s="39"/>
      <c r="P47" s="39" t="s">
        <v>22</v>
      </c>
      <c r="Q47" s="39"/>
      <c r="R47" s="39" t="s">
        <v>22</v>
      </c>
      <c r="S47" s="39"/>
      <c r="T47" s="39"/>
      <c r="U47" s="39" t="s">
        <v>22</v>
      </c>
      <c r="V47" s="39"/>
      <c r="W47" s="39"/>
      <c r="X47" s="39" t="s">
        <v>22</v>
      </c>
      <c r="Y47" s="39"/>
      <c r="Z47" s="39"/>
      <c r="AA47" s="39"/>
      <c r="AB47" s="39"/>
      <c r="AC47" s="39"/>
      <c r="AD47" s="39"/>
      <c r="AE47" s="39"/>
      <c r="AF47" s="39" t="s">
        <v>22</v>
      </c>
      <c r="AG47" s="39" t="s">
        <v>22</v>
      </c>
      <c r="AH47" s="39" t="s">
        <v>22</v>
      </c>
      <c r="AI47" s="39"/>
      <c r="AJ47" s="39" t="s">
        <v>22</v>
      </c>
      <c r="AK47" s="39"/>
      <c r="AL47" s="39"/>
      <c r="AM47" s="39" t="s">
        <v>22</v>
      </c>
      <c r="AN47" s="39"/>
      <c r="AO47" s="39"/>
      <c r="AP47" s="39" t="s">
        <v>22</v>
      </c>
      <c r="AQ47" s="39"/>
      <c r="AR47" s="39"/>
      <c r="AS47" s="39"/>
      <c r="AT47" s="39" t="s">
        <v>22</v>
      </c>
      <c r="AU47" s="39" t="s">
        <v>22</v>
      </c>
      <c r="AV47" s="39" t="s">
        <v>22</v>
      </c>
      <c r="AW47" s="39"/>
      <c r="AX47" s="39"/>
      <c r="AY47" s="39" t="s">
        <v>22</v>
      </c>
      <c r="AZ47" s="39" t="s">
        <v>22</v>
      </c>
      <c r="BA47" s="39" t="s">
        <v>22</v>
      </c>
      <c r="BB47" s="39" t="s">
        <v>22</v>
      </c>
      <c r="BC47" s="39"/>
      <c r="BD47" s="39" t="s">
        <v>22</v>
      </c>
      <c r="BE47" s="39"/>
      <c r="BF47" s="39"/>
      <c r="BG47" s="39" t="s">
        <v>22</v>
      </c>
      <c r="BH47" s="39"/>
      <c r="BI47" s="39"/>
      <c r="BJ47" s="39" t="s">
        <v>22</v>
      </c>
      <c r="BK47" s="39"/>
      <c r="BL47" s="39" t="s">
        <v>22</v>
      </c>
      <c r="BM47" s="39" t="s">
        <v>22</v>
      </c>
      <c r="BN47" s="39" t="s">
        <v>22</v>
      </c>
      <c r="BO47" s="39" t="s">
        <v>22</v>
      </c>
      <c r="BP47" s="39"/>
      <c r="BQ47" s="39"/>
      <c r="BR47" s="39"/>
      <c r="BS47" s="39"/>
      <c r="BT47" s="39"/>
      <c r="BU47" s="39" t="s">
        <v>183</v>
      </c>
      <c r="BV47" s="46" t="s">
        <v>259</v>
      </c>
      <c r="BW47" s="46" t="s">
        <v>260</v>
      </c>
      <c r="BX47" s="46" t="s">
        <v>261</v>
      </c>
      <c r="BY47" s="46"/>
      <c r="BZ47" s="44" t="s">
        <v>195</v>
      </c>
      <c r="CA47" s="82"/>
    </row>
    <row r="48" spans="1:79" ht="70.5" hidden="1" customHeight="1">
      <c r="A48" s="39">
        <v>43</v>
      </c>
      <c r="B48" s="15" t="s">
        <v>785</v>
      </c>
      <c r="C48" s="39">
        <v>2013</v>
      </c>
      <c r="D48" s="39" t="s">
        <v>555</v>
      </c>
      <c r="E48" s="39" t="s">
        <v>858</v>
      </c>
      <c r="F48" s="39"/>
      <c r="G48" s="39"/>
      <c r="H48" s="39"/>
      <c r="I48" s="39"/>
      <c r="J48" s="39"/>
      <c r="K48" s="39"/>
      <c r="L48" s="39"/>
      <c r="M48" s="39"/>
      <c r="N48" s="39" t="s">
        <v>857</v>
      </c>
      <c r="O48" s="39"/>
      <c r="P48" s="39" t="s">
        <v>22</v>
      </c>
      <c r="Q48" s="39"/>
      <c r="R48" s="39"/>
      <c r="S48" s="39" t="s">
        <v>22</v>
      </c>
      <c r="T48" s="39"/>
      <c r="U48" s="39"/>
      <c r="V48" s="39"/>
      <c r="W48" s="39" t="s">
        <v>22</v>
      </c>
      <c r="X48" s="39"/>
      <c r="Y48" s="39"/>
      <c r="Z48" s="39"/>
      <c r="AA48" s="39"/>
      <c r="AB48" s="39" t="s">
        <v>22</v>
      </c>
      <c r="AC48" s="39" t="s">
        <v>22</v>
      </c>
      <c r="AD48" s="39" t="s">
        <v>22</v>
      </c>
      <c r="AE48" s="39" t="s">
        <v>22</v>
      </c>
      <c r="AF48" s="39" t="s">
        <v>22</v>
      </c>
      <c r="AG48" s="39" t="s">
        <v>22</v>
      </c>
      <c r="AH48" s="39" t="s">
        <v>22</v>
      </c>
      <c r="AI48" s="39"/>
      <c r="AJ48" s="39"/>
      <c r="AK48" s="39"/>
      <c r="AL48" s="39"/>
      <c r="AM48" s="39" t="s">
        <v>22</v>
      </c>
      <c r="AN48" s="39" t="s">
        <v>22</v>
      </c>
      <c r="AO48" s="39" t="s">
        <v>22</v>
      </c>
      <c r="AP48" s="39" t="s">
        <v>22</v>
      </c>
      <c r="AQ48" s="39"/>
      <c r="AR48" s="39" t="s">
        <v>22</v>
      </c>
      <c r="AS48" s="39" t="s">
        <v>22</v>
      </c>
      <c r="AT48" s="39"/>
      <c r="AU48" s="39"/>
      <c r="AV48" s="39"/>
      <c r="AW48" s="39"/>
      <c r="AX48" s="39" t="s">
        <v>22</v>
      </c>
      <c r="AY48" s="39" t="s">
        <v>22</v>
      </c>
      <c r="AZ48" s="39" t="s">
        <v>22</v>
      </c>
      <c r="BA48" s="39"/>
      <c r="BB48" s="39"/>
      <c r="BC48" s="39"/>
      <c r="BD48" s="39"/>
      <c r="BE48" s="39" t="s">
        <v>22</v>
      </c>
      <c r="BF48" s="39" t="s">
        <v>22</v>
      </c>
      <c r="BG48" s="39"/>
      <c r="BH48" s="39"/>
      <c r="BI48" s="39" t="s">
        <v>22</v>
      </c>
      <c r="BJ48" s="39" t="s">
        <v>22</v>
      </c>
      <c r="BK48" s="39" t="s">
        <v>22</v>
      </c>
      <c r="BL48" s="39"/>
      <c r="BM48" s="39" t="s">
        <v>22</v>
      </c>
      <c r="BN48" s="39"/>
      <c r="BO48" s="39"/>
      <c r="BP48" s="39"/>
      <c r="BQ48" s="39"/>
      <c r="BR48" s="39"/>
      <c r="BS48" s="39"/>
      <c r="BT48" s="39"/>
      <c r="BU48" s="39" t="s">
        <v>184</v>
      </c>
      <c r="BV48" s="46" t="s">
        <v>859</v>
      </c>
      <c r="BW48" s="46" t="s">
        <v>860</v>
      </c>
      <c r="BX48" s="46"/>
      <c r="BY48" s="46"/>
      <c r="BZ48" s="46"/>
      <c r="CA48" s="82"/>
    </row>
    <row r="49" spans="1:79" ht="84" hidden="1" customHeight="1">
      <c r="A49" s="39">
        <v>44</v>
      </c>
      <c r="B49" s="19" t="s">
        <v>105</v>
      </c>
      <c r="C49" s="39">
        <v>2009</v>
      </c>
      <c r="D49" s="39" t="s">
        <v>556</v>
      </c>
      <c r="E49" s="39" t="s">
        <v>571</v>
      </c>
      <c r="F49" s="39" t="s">
        <v>22</v>
      </c>
      <c r="G49" s="39"/>
      <c r="H49" s="39"/>
      <c r="I49" s="39"/>
      <c r="J49" s="39"/>
      <c r="K49" s="39"/>
      <c r="L49" s="39"/>
      <c r="M49" s="39"/>
      <c r="N49" s="39" t="s">
        <v>104</v>
      </c>
      <c r="O49" s="39" t="s">
        <v>22</v>
      </c>
      <c r="P49" s="39" t="s">
        <v>22</v>
      </c>
      <c r="Q49" s="39"/>
      <c r="R49" s="39"/>
      <c r="S49" s="39" t="s">
        <v>22</v>
      </c>
      <c r="T49" s="39"/>
      <c r="U49" s="39"/>
      <c r="V49" s="39" t="s">
        <v>22</v>
      </c>
      <c r="W49" s="39" t="s">
        <v>22</v>
      </c>
      <c r="X49" s="39" t="s">
        <v>22</v>
      </c>
      <c r="Y49" s="39" t="s">
        <v>22</v>
      </c>
      <c r="Z49" s="39"/>
      <c r="AA49" s="39"/>
      <c r="AB49" s="39" t="s">
        <v>22</v>
      </c>
      <c r="AC49" s="39" t="s">
        <v>22</v>
      </c>
      <c r="AD49" s="39" t="s">
        <v>22</v>
      </c>
      <c r="AE49" s="39" t="s">
        <v>22</v>
      </c>
      <c r="AF49" s="39"/>
      <c r="AG49" s="39" t="s">
        <v>22</v>
      </c>
      <c r="AH49" s="39" t="s">
        <v>22</v>
      </c>
      <c r="AI49" s="39"/>
      <c r="AJ49" s="39"/>
      <c r="AK49" s="39"/>
      <c r="AL49" s="39"/>
      <c r="AM49" s="39" t="s">
        <v>22</v>
      </c>
      <c r="AN49" s="39"/>
      <c r="AO49" s="39" t="s">
        <v>22</v>
      </c>
      <c r="AP49" s="39"/>
      <c r="AQ49" s="39" t="s">
        <v>22</v>
      </c>
      <c r="AR49" s="39"/>
      <c r="AS49" s="39" t="s">
        <v>22</v>
      </c>
      <c r="AT49" s="39"/>
      <c r="AU49" s="39"/>
      <c r="AV49" s="39"/>
      <c r="AW49" s="39"/>
      <c r="AX49" s="39" t="s">
        <v>22</v>
      </c>
      <c r="AY49" s="39"/>
      <c r="AZ49" s="39" t="s">
        <v>22</v>
      </c>
      <c r="BA49" s="39"/>
      <c r="BB49" s="39"/>
      <c r="BC49" s="39"/>
      <c r="BD49" s="39" t="s">
        <v>22</v>
      </c>
      <c r="BE49" s="39"/>
      <c r="BF49" s="39" t="s">
        <v>22</v>
      </c>
      <c r="BG49" s="39"/>
      <c r="BH49" s="39"/>
      <c r="BI49" s="39"/>
      <c r="BJ49" s="39" t="s">
        <v>22</v>
      </c>
      <c r="BK49" s="39" t="s">
        <v>22</v>
      </c>
      <c r="BL49" s="39"/>
      <c r="BM49" s="39" t="s">
        <v>22</v>
      </c>
      <c r="BN49" s="39"/>
      <c r="BO49" s="39"/>
      <c r="BP49" s="39" t="s">
        <v>22</v>
      </c>
      <c r="BQ49" s="39"/>
      <c r="BR49" s="39"/>
      <c r="BS49" s="39"/>
      <c r="BT49" s="39"/>
      <c r="BU49" s="39" t="s">
        <v>184</v>
      </c>
      <c r="BV49" s="46" t="s">
        <v>275</v>
      </c>
      <c r="BW49" s="46" t="s">
        <v>276</v>
      </c>
      <c r="BX49" s="46" t="s">
        <v>277</v>
      </c>
      <c r="BY49" s="46"/>
      <c r="BZ49" s="44" t="s">
        <v>202</v>
      </c>
      <c r="CA49" s="82"/>
    </row>
    <row r="50" spans="1:79" ht="144" hidden="1">
      <c r="A50" s="39">
        <v>45</v>
      </c>
      <c r="B50" s="19" t="s">
        <v>75</v>
      </c>
      <c r="C50" s="39">
        <v>2011</v>
      </c>
      <c r="D50" s="39" t="s">
        <v>556</v>
      </c>
      <c r="E50" s="39" t="s">
        <v>588</v>
      </c>
      <c r="F50" s="39" t="s">
        <v>22</v>
      </c>
      <c r="G50" s="39"/>
      <c r="H50" s="39"/>
      <c r="I50" s="39"/>
      <c r="J50" s="39"/>
      <c r="K50" s="39"/>
      <c r="L50" s="39"/>
      <c r="M50" s="39"/>
      <c r="N50" s="39" t="s">
        <v>53</v>
      </c>
      <c r="O50" s="39"/>
      <c r="P50" s="39" t="s">
        <v>22</v>
      </c>
      <c r="Q50" s="39"/>
      <c r="R50" s="39"/>
      <c r="S50" s="39" t="s">
        <v>22</v>
      </c>
      <c r="T50" s="39"/>
      <c r="U50" s="39"/>
      <c r="V50" s="39" t="s">
        <v>22</v>
      </c>
      <c r="W50" s="39" t="s">
        <v>22</v>
      </c>
      <c r="X50" s="39"/>
      <c r="Y50" s="39"/>
      <c r="Z50" s="39"/>
      <c r="AA50" s="39"/>
      <c r="AB50" s="39" t="s">
        <v>22</v>
      </c>
      <c r="AC50" s="39" t="s">
        <v>22</v>
      </c>
      <c r="AD50" s="39" t="s">
        <v>22</v>
      </c>
      <c r="AE50" s="39" t="s">
        <v>22</v>
      </c>
      <c r="AF50" s="39"/>
      <c r="AG50" s="39" t="s">
        <v>22</v>
      </c>
      <c r="AH50" s="39"/>
      <c r="AI50" s="39"/>
      <c r="AJ50" s="39"/>
      <c r="AK50" s="39"/>
      <c r="AL50" s="39"/>
      <c r="AM50" s="39" t="s">
        <v>22</v>
      </c>
      <c r="AN50" s="39"/>
      <c r="AO50" s="39" t="s">
        <v>22</v>
      </c>
      <c r="AP50" s="39"/>
      <c r="AQ50" s="39" t="s">
        <v>22</v>
      </c>
      <c r="AR50" s="39"/>
      <c r="AS50" s="39" t="s">
        <v>22</v>
      </c>
      <c r="AT50" s="39"/>
      <c r="AU50" s="39"/>
      <c r="AV50" s="39"/>
      <c r="AW50" s="39"/>
      <c r="AX50" s="39" t="s">
        <v>22</v>
      </c>
      <c r="AY50" s="39"/>
      <c r="AZ50" s="39" t="s">
        <v>22</v>
      </c>
      <c r="BA50" s="39"/>
      <c r="BB50" s="39"/>
      <c r="BC50" s="39"/>
      <c r="BD50" s="39"/>
      <c r="BE50" s="39"/>
      <c r="BF50" s="39" t="s">
        <v>22</v>
      </c>
      <c r="BG50" s="39"/>
      <c r="BH50" s="39"/>
      <c r="BI50" s="39"/>
      <c r="BJ50" s="39" t="s">
        <v>22</v>
      </c>
      <c r="BK50" s="39" t="s">
        <v>22</v>
      </c>
      <c r="BL50" s="39"/>
      <c r="BM50" s="39" t="s">
        <v>22</v>
      </c>
      <c r="BN50" s="39"/>
      <c r="BO50" s="39"/>
      <c r="BP50" s="39"/>
      <c r="BQ50" s="39"/>
      <c r="BR50" s="39"/>
      <c r="BS50" s="39"/>
      <c r="BT50" s="39"/>
      <c r="BU50" s="39" t="s">
        <v>184</v>
      </c>
      <c r="BV50" s="46" t="s">
        <v>326</v>
      </c>
      <c r="BW50" s="46" t="s">
        <v>454</v>
      </c>
      <c r="BX50" s="46" t="s">
        <v>327</v>
      </c>
      <c r="BY50" s="46"/>
      <c r="BZ50" s="44" t="s">
        <v>220</v>
      </c>
      <c r="CA50" s="82"/>
    </row>
    <row r="51" spans="1:79" ht="100.5" hidden="1" customHeight="1">
      <c r="A51" s="39">
        <v>46</v>
      </c>
      <c r="B51" s="19" t="s">
        <v>158</v>
      </c>
      <c r="C51" s="39">
        <v>2014</v>
      </c>
      <c r="D51" s="39" t="s">
        <v>556</v>
      </c>
      <c r="E51" s="39" t="s">
        <v>588</v>
      </c>
      <c r="F51" s="39"/>
      <c r="G51" s="39"/>
      <c r="H51" s="39"/>
      <c r="I51" s="39" t="s">
        <v>22</v>
      </c>
      <c r="J51" s="39"/>
      <c r="K51" s="39"/>
      <c r="L51" s="39"/>
      <c r="M51" s="39"/>
      <c r="N51" s="39" t="s">
        <v>53</v>
      </c>
      <c r="O51" s="39" t="s">
        <v>22</v>
      </c>
      <c r="P51" s="39" t="s">
        <v>22</v>
      </c>
      <c r="Q51" s="39"/>
      <c r="R51" s="39" t="s">
        <v>22</v>
      </c>
      <c r="S51" s="39"/>
      <c r="T51" s="39"/>
      <c r="U51" s="39"/>
      <c r="V51" s="39" t="s">
        <v>22</v>
      </c>
      <c r="W51" s="39" t="s">
        <v>22</v>
      </c>
      <c r="X51" s="39" t="s">
        <v>22</v>
      </c>
      <c r="Y51" s="39" t="s">
        <v>22</v>
      </c>
      <c r="Z51" s="39"/>
      <c r="AA51" s="39"/>
      <c r="AB51" s="39"/>
      <c r="AC51" s="39"/>
      <c r="AD51" s="39"/>
      <c r="AE51" s="39"/>
      <c r="AF51" s="39"/>
      <c r="AG51" s="39"/>
      <c r="AH51" s="39" t="s">
        <v>22</v>
      </c>
      <c r="AI51" s="39"/>
      <c r="AJ51" s="39"/>
      <c r="AK51" s="39"/>
      <c r="AL51" s="39"/>
      <c r="AM51" s="39" t="s">
        <v>22</v>
      </c>
      <c r="AN51" s="39"/>
      <c r="AO51" s="39"/>
      <c r="AP51" s="39" t="s">
        <v>22</v>
      </c>
      <c r="AQ51" s="39" t="s">
        <v>22</v>
      </c>
      <c r="AR51" s="39"/>
      <c r="AS51" s="39" t="s">
        <v>22</v>
      </c>
      <c r="AT51" s="39"/>
      <c r="AU51" s="39"/>
      <c r="AV51" s="39"/>
      <c r="AW51" s="39"/>
      <c r="AX51" s="39" t="s">
        <v>22</v>
      </c>
      <c r="AY51" s="39" t="s">
        <v>22</v>
      </c>
      <c r="AZ51" s="39"/>
      <c r="BA51" s="39"/>
      <c r="BB51" s="39"/>
      <c r="BC51" s="39"/>
      <c r="BD51" s="39"/>
      <c r="BE51" s="39"/>
      <c r="BF51" s="39"/>
      <c r="BG51" s="39"/>
      <c r="BH51" s="39" t="s">
        <v>22</v>
      </c>
      <c r="BI51" s="39"/>
      <c r="BJ51" s="39" t="s">
        <v>22</v>
      </c>
      <c r="BK51" s="39" t="s">
        <v>22</v>
      </c>
      <c r="BL51" s="39"/>
      <c r="BM51" s="39" t="s">
        <v>22</v>
      </c>
      <c r="BN51" s="39"/>
      <c r="BO51" s="39"/>
      <c r="BP51" s="39"/>
      <c r="BQ51" s="39"/>
      <c r="BR51" s="39"/>
      <c r="BS51" s="39"/>
      <c r="BT51" s="39"/>
      <c r="BU51" s="39" t="s">
        <v>183</v>
      </c>
      <c r="BV51" s="46" t="s">
        <v>386</v>
      </c>
      <c r="BW51" s="46" t="s">
        <v>385</v>
      </c>
      <c r="BX51" s="43"/>
      <c r="BY51" s="46"/>
      <c r="BZ51" s="44" t="s">
        <v>239</v>
      </c>
      <c r="CA51" s="82"/>
    </row>
    <row r="52" spans="1:79" ht="144" hidden="1">
      <c r="A52" s="39">
        <v>47</v>
      </c>
      <c r="B52" s="19" t="s">
        <v>71</v>
      </c>
      <c r="C52" s="39">
        <v>2014</v>
      </c>
      <c r="D52" s="39" t="s">
        <v>556</v>
      </c>
      <c r="E52" s="39" t="s">
        <v>588</v>
      </c>
      <c r="F52" s="39"/>
      <c r="G52" s="39"/>
      <c r="H52" s="39"/>
      <c r="I52" s="39"/>
      <c r="J52" s="39" t="s">
        <v>22</v>
      </c>
      <c r="K52" s="39"/>
      <c r="L52" s="39"/>
      <c r="M52" s="39"/>
      <c r="N52" s="39" t="s">
        <v>53</v>
      </c>
      <c r="O52" s="39" t="s">
        <v>22</v>
      </c>
      <c r="P52" s="39" t="s">
        <v>22</v>
      </c>
      <c r="Q52" s="39"/>
      <c r="R52" s="39" t="s">
        <v>22</v>
      </c>
      <c r="S52" s="39"/>
      <c r="T52" s="39"/>
      <c r="U52" s="39"/>
      <c r="V52" s="39" t="s">
        <v>22</v>
      </c>
      <c r="W52" s="39" t="s">
        <v>22</v>
      </c>
      <c r="X52" s="39" t="s">
        <v>22</v>
      </c>
      <c r="Y52" s="39" t="s">
        <v>22</v>
      </c>
      <c r="Z52" s="39"/>
      <c r="AA52" s="39"/>
      <c r="AB52" s="39"/>
      <c r="AC52" s="39"/>
      <c r="AD52" s="39"/>
      <c r="AE52" s="39"/>
      <c r="AF52" s="39"/>
      <c r="AG52" s="39"/>
      <c r="AH52" s="39" t="s">
        <v>22</v>
      </c>
      <c r="AI52" s="39"/>
      <c r="AJ52" s="39"/>
      <c r="AK52" s="39"/>
      <c r="AL52" s="39"/>
      <c r="AM52" s="39" t="s">
        <v>22</v>
      </c>
      <c r="AN52" s="39"/>
      <c r="AO52" s="39"/>
      <c r="AP52" s="39" t="s">
        <v>22</v>
      </c>
      <c r="AQ52" s="39" t="s">
        <v>22</v>
      </c>
      <c r="AR52" s="39"/>
      <c r="AS52" s="39" t="s">
        <v>22</v>
      </c>
      <c r="AT52" s="39"/>
      <c r="AU52" s="39"/>
      <c r="AV52" s="39"/>
      <c r="AW52" s="39"/>
      <c r="AX52" s="39" t="s">
        <v>22</v>
      </c>
      <c r="AY52" s="39" t="s">
        <v>22</v>
      </c>
      <c r="AZ52" s="39"/>
      <c r="BA52" s="39"/>
      <c r="BB52" s="39"/>
      <c r="BC52" s="39"/>
      <c r="BD52" s="39"/>
      <c r="BE52" s="39"/>
      <c r="BF52" s="39" t="s">
        <v>22</v>
      </c>
      <c r="BG52" s="39"/>
      <c r="BH52" s="39"/>
      <c r="BI52" s="39"/>
      <c r="BJ52" s="39" t="s">
        <v>22</v>
      </c>
      <c r="BK52" s="39" t="s">
        <v>22</v>
      </c>
      <c r="BL52" s="39"/>
      <c r="BM52" s="39" t="s">
        <v>22</v>
      </c>
      <c r="BN52" s="39"/>
      <c r="BO52" s="39"/>
      <c r="BP52" s="39"/>
      <c r="BQ52" s="39"/>
      <c r="BR52" s="39"/>
      <c r="BS52" s="39"/>
      <c r="BT52" s="39"/>
      <c r="BU52" s="39" t="s">
        <v>183</v>
      </c>
      <c r="BV52" s="46" t="s">
        <v>387</v>
      </c>
      <c r="BW52" s="46" t="s">
        <v>385</v>
      </c>
      <c r="BX52" s="43"/>
      <c r="BY52" s="46"/>
      <c r="BZ52" s="44" t="s">
        <v>240</v>
      </c>
      <c r="CA52" s="82"/>
    </row>
    <row r="53" spans="1:79" ht="53.25" hidden="1" customHeight="1">
      <c r="A53" s="39">
        <v>48</v>
      </c>
      <c r="B53" s="19" t="s">
        <v>122</v>
      </c>
      <c r="C53" s="39">
        <v>2014</v>
      </c>
      <c r="D53" s="39" t="s">
        <v>556</v>
      </c>
      <c r="E53" s="39" t="s">
        <v>588</v>
      </c>
      <c r="F53" s="39"/>
      <c r="G53" s="39"/>
      <c r="H53" s="39"/>
      <c r="I53" s="39" t="s">
        <v>22</v>
      </c>
      <c r="J53" s="39"/>
      <c r="K53" s="39"/>
      <c r="L53" s="39"/>
      <c r="M53" s="39"/>
      <c r="N53" s="39" t="s">
        <v>53</v>
      </c>
      <c r="O53" s="39" t="s">
        <v>22</v>
      </c>
      <c r="P53" s="39" t="s">
        <v>22</v>
      </c>
      <c r="Q53" s="39"/>
      <c r="R53" s="39" t="s">
        <v>22</v>
      </c>
      <c r="S53" s="39"/>
      <c r="T53" s="39"/>
      <c r="U53" s="39"/>
      <c r="V53" s="39" t="s">
        <v>22</v>
      </c>
      <c r="W53" s="39" t="s">
        <v>22</v>
      </c>
      <c r="X53" s="39" t="s">
        <v>22</v>
      </c>
      <c r="Y53" s="39" t="s">
        <v>22</v>
      </c>
      <c r="Z53" s="39"/>
      <c r="AA53" s="39"/>
      <c r="AB53" s="39"/>
      <c r="AC53" s="39"/>
      <c r="AD53" s="39"/>
      <c r="AE53" s="39"/>
      <c r="AF53" s="39"/>
      <c r="AG53" s="39"/>
      <c r="AH53" s="39" t="s">
        <v>22</v>
      </c>
      <c r="AI53" s="39"/>
      <c r="AJ53" s="39"/>
      <c r="AK53" s="39"/>
      <c r="AL53" s="39"/>
      <c r="AM53" s="39" t="s">
        <v>22</v>
      </c>
      <c r="AN53" s="39"/>
      <c r="AO53" s="39" t="s">
        <v>22</v>
      </c>
      <c r="AP53" s="39"/>
      <c r="AQ53" s="39" t="s">
        <v>22</v>
      </c>
      <c r="AR53" s="39"/>
      <c r="AS53" s="39" t="s">
        <v>22</v>
      </c>
      <c r="AT53" s="39"/>
      <c r="AU53" s="39"/>
      <c r="AV53" s="39"/>
      <c r="AW53" s="39"/>
      <c r="AX53" s="39" t="s">
        <v>22</v>
      </c>
      <c r="AY53" s="39" t="s">
        <v>22</v>
      </c>
      <c r="AZ53" s="39" t="s">
        <v>22</v>
      </c>
      <c r="BA53" s="39"/>
      <c r="BB53" s="39"/>
      <c r="BC53" s="39"/>
      <c r="BD53" s="39"/>
      <c r="BE53" s="39"/>
      <c r="BF53" s="39"/>
      <c r="BG53" s="39"/>
      <c r="BH53" s="39" t="s">
        <v>22</v>
      </c>
      <c r="BI53" s="39"/>
      <c r="BJ53" s="39" t="s">
        <v>22</v>
      </c>
      <c r="BK53" s="39" t="s">
        <v>22</v>
      </c>
      <c r="BL53" s="39"/>
      <c r="BM53" s="39" t="s">
        <v>22</v>
      </c>
      <c r="BN53" s="39"/>
      <c r="BO53" s="39"/>
      <c r="BP53" s="39"/>
      <c r="BQ53" s="39"/>
      <c r="BR53" s="39"/>
      <c r="BS53" s="39"/>
      <c r="BT53" s="39"/>
      <c r="BU53" s="39" t="s">
        <v>183</v>
      </c>
      <c r="BV53" s="46" t="s">
        <v>388</v>
      </c>
      <c r="BW53" s="46" t="s">
        <v>390</v>
      </c>
      <c r="BX53" s="43"/>
      <c r="BY53" s="46"/>
      <c r="BZ53" s="44" t="s">
        <v>241</v>
      </c>
      <c r="CA53" s="82"/>
    </row>
    <row r="54" spans="1:79" ht="114" hidden="1" customHeight="1">
      <c r="A54" s="39">
        <v>49</v>
      </c>
      <c r="B54" s="19" t="s">
        <v>52</v>
      </c>
      <c r="C54" s="39">
        <v>2014</v>
      </c>
      <c r="D54" s="39" t="s">
        <v>556</v>
      </c>
      <c r="E54" s="39" t="s">
        <v>588</v>
      </c>
      <c r="F54" s="39"/>
      <c r="G54" s="39"/>
      <c r="H54" s="39"/>
      <c r="I54" s="39"/>
      <c r="J54" s="39" t="s">
        <v>22</v>
      </c>
      <c r="K54" s="39"/>
      <c r="L54" s="39"/>
      <c r="M54" s="39"/>
      <c r="N54" s="39" t="s">
        <v>53</v>
      </c>
      <c r="O54" s="39" t="s">
        <v>22</v>
      </c>
      <c r="P54" s="39" t="s">
        <v>22</v>
      </c>
      <c r="Q54" s="39"/>
      <c r="R54" s="39" t="s">
        <v>22</v>
      </c>
      <c r="S54" s="39"/>
      <c r="T54" s="39"/>
      <c r="U54" s="39"/>
      <c r="V54" s="39" t="s">
        <v>22</v>
      </c>
      <c r="W54" s="39" t="s">
        <v>22</v>
      </c>
      <c r="X54" s="39" t="s">
        <v>22</v>
      </c>
      <c r="Y54" s="39" t="s">
        <v>22</v>
      </c>
      <c r="Z54" s="39"/>
      <c r="AA54" s="39"/>
      <c r="AB54" s="39"/>
      <c r="AC54" s="39"/>
      <c r="AD54" s="39"/>
      <c r="AE54" s="39"/>
      <c r="AF54" s="39"/>
      <c r="AG54" s="39"/>
      <c r="AH54" s="39" t="s">
        <v>22</v>
      </c>
      <c r="AI54" s="39"/>
      <c r="AJ54" s="39"/>
      <c r="AK54" s="39"/>
      <c r="AL54" s="39"/>
      <c r="AM54" s="39" t="s">
        <v>22</v>
      </c>
      <c r="AN54" s="39"/>
      <c r="AO54" s="39" t="s">
        <v>22</v>
      </c>
      <c r="AP54" s="39"/>
      <c r="AQ54" s="39" t="s">
        <v>22</v>
      </c>
      <c r="AR54" s="39"/>
      <c r="AS54" s="39" t="s">
        <v>22</v>
      </c>
      <c r="AT54" s="39"/>
      <c r="AU54" s="39"/>
      <c r="AV54" s="39"/>
      <c r="AW54" s="39"/>
      <c r="AX54" s="39" t="s">
        <v>22</v>
      </c>
      <c r="AY54" s="39" t="s">
        <v>22</v>
      </c>
      <c r="AZ54" s="39" t="s">
        <v>22</v>
      </c>
      <c r="BA54" s="39"/>
      <c r="BB54" s="39"/>
      <c r="BC54" s="39"/>
      <c r="BD54" s="39"/>
      <c r="BE54" s="39"/>
      <c r="BF54" s="39" t="s">
        <v>22</v>
      </c>
      <c r="BG54" s="39"/>
      <c r="BH54" s="39"/>
      <c r="BI54" s="39"/>
      <c r="BJ54" s="39" t="s">
        <v>22</v>
      </c>
      <c r="BK54" s="39" t="s">
        <v>22</v>
      </c>
      <c r="BL54" s="39"/>
      <c r="BM54" s="39" t="s">
        <v>22</v>
      </c>
      <c r="BN54" s="39"/>
      <c r="BO54" s="39"/>
      <c r="BP54" s="39"/>
      <c r="BQ54" s="39"/>
      <c r="BR54" s="39"/>
      <c r="BS54" s="39"/>
      <c r="BT54" s="39"/>
      <c r="BU54" s="39" t="s">
        <v>183</v>
      </c>
      <c r="BV54" s="46" t="s">
        <v>389</v>
      </c>
      <c r="BW54" s="46" t="s">
        <v>390</v>
      </c>
      <c r="BX54" s="43"/>
      <c r="BY54" s="46"/>
      <c r="BZ54" s="44" t="s">
        <v>242</v>
      </c>
      <c r="CA54" s="82"/>
    </row>
    <row r="55" spans="1:79" ht="130.5" hidden="1" customHeight="1">
      <c r="A55" s="39">
        <v>50</v>
      </c>
      <c r="B55" s="19" t="s">
        <v>117</v>
      </c>
      <c r="C55" s="39">
        <v>2011</v>
      </c>
      <c r="D55" s="39" t="s">
        <v>576</v>
      </c>
      <c r="E55" s="39" t="s">
        <v>590</v>
      </c>
      <c r="F55" s="39" t="s">
        <v>22</v>
      </c>
      <c r="G55" s="39" t="s">
        <v>22</v>
      </c>
      <c r="H55" s="39" t="s">
        <v>22</v>
      </c>
      <c r="I55" s="39" t="s">
        <v>22</v>
      </c>
      <c r="J55" s="39" t="s">
        <v>22</v>
      </c>
      <c r="K55" s="39" t="s">
        <v>22</v>
      </c>
      <c r="L55" s="39" t="s">
        <v>22</v>
      </c>
      <c r="M55" s="39" t="s">
        <v>22</v>
      </c>
      <c r="N55" s="39" t="s">
        <v>118</v>
      </c>
      <c r="O55" s="39"/>
      <c r="P55" s="39" t="s">
        <v>22</v>
      </c>
      <c r="Q55" s="39"/>
      <c r="R55" s="39"/>
      <c r="S55" s="39" t="s">
        <v>22</v>
      </c>
      <c r="T55" s="39"/>
      <c r="U55" s="39"/>
      <c r="V55" s="39" t="s">
        <v>22</v>
      </c>
      <c r="W55" s="39" t="s">
        <v>22</v>
      </c>
      <c r="X55" s="39"/>
      <c r="Y55" s="39"/>
      <c r="Z55" s="39" t="s">
        <v>22</v>
      </c>
      <c r="AA55" s="39"/>
      <c r="AB55" s="39" t="s">
        <v>22</v>
      </c>
      <c r="AC55" s="39" t="s">
        <v>22</v>
      </c>
      <c r="AD55" s="39" t="s">
        <v>22</v>
      </c>
      <c r="AE55" s="39" t="s">
        <v>22</v>
      </c>
      <c r="AF55" s="39"/>
      <c r="AG55" s="39" t="s">
        <v>22</v>
      </c>
      <c r="AH55" s="39" t="s">
        <v>22</v>
      </c>
      <c r="AI55" s="39"/>
      <c r="AJ55" s="39" t="s">
        <v>22</v>
      </c>
      <c r="AK55" s="39"/>
      <c r="AL55" s="39"/>
      <c r="AM55" s="39" t="s">
        <v>22</v>
      </c>
      <c r="AN55" s="39"/>
      <c r="AO55" s="39" t="s">
        <v>22</v>
      </c>
      <c r="AP55" s="39" t="s">
        <v>22</v>
      </c>
      <c r="AQ55" s="39"/>
      <c r="AR55" s="39" t="s">
        <v>22</v>
      </c>
      <c r="AS55" s="39"/>
      <c r="AT55" s="39"/>
      <c r="AU55" s="39"/>
      <c r="AV55" s="39"/>
      <c r="AW55" s="39"/>
      <c r="AX55" s="39"/>
      <c r="AY55" s="39" t="s">
        <v>22</v>
      </c>
      <c r="AZ55" s="39" t="s">
        <v>459</v>
      </c>
      <c r="BA55" s="39"/>
      <c r="BB55" s="39" t="s">
        <v>22</v>
      </c>
      <c r="BC55" s="39"/>
      <c r="BD55" s="39"/>
      <c r="BE55" s="39" t="s">
        <v>22</v>
      </c>
      <c r="BF55" s="39" t="s">
        <v>22</v>
      </c>
      <c r="BG55" s="39" t="s">
        <v>22</v>
      </c>
      <c r="BH55" s="39" t="s">
        <v>22</v>
      </c>
      <c r="BI55" s="39"/>
      <c r="BJ55" s="39" t="s">
        <v>22</v>
      </c>
      <c r="BK55" s="39" t="s">
        <v>22</v>
      </c>
      <c r="BL55" s="39"/>
      <c r="BM55" s="39" t="s">
        <v>22</v>
      </c>
      <c r="BN55" s="39"/>
      <c r="BO55" s="39"/>
      <c r="BP55" s="39"/>
      <c r="BQ55" s="39"/>
      <c r="BR55" s="39" t="s">
        <v>22</v>
      </c>
      <c r="BS55" s="39"/>
      <c r="BT55" s="39"/>
      <c r="BU55" s="39" t="s">
        <v>183</v>
      </c>
      <c r="BV55" s="46" t="s">
        <v>330</v>
      </c>
      <c r="BW55" s="46" t="s">
        <v>170</v>
      </c>
      <c r="BX55" s="46" t="s">
        <v>329</v>
      </c>
      <c r="BY55" s="46"/>
      <c r="BZ55" s="44" t="s">
        <v>222</v>
      </c>
      <c r="CA55" s="82"/>
    </row>
    <row r="56" spans="1:79" ht="162" hidden="1">
      <c r="A56" s="39">
        <v>51</v>
      </c>
      <c r="B56" s="15" t="s">
        <v>945</v>
      </c>
      <c r="C56" s="40">
        <v>2010</v>
      </c>
      <c r="D56" s="39" t="s">
        <v>555</v>
      </c>
      <c r="E56" s="39" t="s">
        <v>947</v>
      </c>
      <c r="F56" s="39"/>
      <c r="G56" s="39"/>
      <c r="H56" s="39"/>
      <c r="I56" s="39" t="s">
        <v>22</v>
      </c>
      <c r="J56" s="39"/>
      <c r="K56" s="39"/>
      <c r="L56" s="39"/>
      <c r="M56" s="39"/>
      <c r="N56" s="40" t="s">
        <v>104</v>
      </c>
      <c r="O56" s="39" t="s">
        <v>22</v>
      </c>
      <c r="P56" s="39" t="s">
        <v>22</v>
      </c>
      <c r="Q56" s="40"/>
      <c r="R56" s="40"/>
      <c r="S56" s="39" t="s">
        <v>22</v>
      </c>
      <c r="T56" s="39"/>
      <c r="U56" s="39"/>
      <c r="V56" s="39" t="s">
        <v>22</v>
      </c>
      <c r="W56" s="39" t="s">
        <v>22</v>
      </c>
      <c r="X56" s="40" t="s">
        <v>22</v>
      </c>
      <c r="Y56" s="39"/>
      <c r="Z56" s="39"/>
      <c r="AA56" s="40"/>
      <c r="AB56" s="40"/>
      <c r="AC56" s="40"/>
      <c r="AD56" s="40" t="s">
        <v>22</v>
      </c>
      <c r="AE56" s="40" t="s">
        <v>22</v>
      </c>
      <c r="AF56" s="40" t="s">
        <v>22</v>
      </c>
      <c r="AG56" s="39" t="s">
        <v>22</v>
      </c>
      <c r="AH56" s="39" t="s">
        <v>22</v>
      </c>
      <c r="AI56" s="39" t="s">
        <v>22</v>
      </c>
      <c r="AJ56" s="39" t="s">
        <v>22</v>
      </c>
      <c r="AK56" s="39"/>
      <c r="AL56" s="40"/>
      <c r="AM56" s="39" t="s">
        <v>22</v>
      </c>
      <c r="AN56" s="39" t="s">
        <v>22</v>
      </c>
      <c r="AO56" s="39" t="s">
        <v>22</v>
      </c>
      <c r="AP56" s="39" t="s">
        <v>22</v>
      </c>
      <c r="AQ56" s="40" t="s">
        <v>22</v>
      </c>
      <c r="AR56" s="40"/>
      <c r="AS56" s="40"/>
      <c r="AT56" s="40"/>
      <c r="AU56" s="40"/>
      <c r="AV56" s="40"/>
      <c r="AW56" s="40"/>
      <c r="AX56" s="40" t="s">
        <v>22</v>
      </c>
      <c r="AY56" s="40" t="s">
        <v>22</v>
      </c>
      <c r="AZ56" s="40" t="s">
        <v>22</v>
      </c>
      <c r="BA56" s="40" t="s">
        <v>22</v>
      </c>
      <c r="BB56" s="39" t="s">
        <v>22</v>
      </c>
      <c r="BC56" s="40"/>
      <c r="BD56" s="40" t="s">
        <v>22</v>
      </c>
      <c r="BE56" s="40"/>
      <c r="BF56" s="40"/>
      <c r="BG56" s="40" t="s">
        <v>22</v>
      </c>
      <c r="BH56" s="40" t="s">
        <v>22</v>
      </c>
      <c r="BI56" s="40"/>
      <c r="BJ56" s="39" t="s">
        <v>22</v>
      </c>
      <c r="BK56" s="39" t="s">
        <v>22</v>
      </c>
      <c r="BL56" s="40"/>
      <c r="BM56" s="39" t="s">
        <v>22</v>
      </c>
      <c r="BN56" s="40"/>
      <c r="BO56" s="40"/>
      <c r="BP56" s="40"/>
      <c r="BQ56" s="40"/>
      <c r="BR56" s="39"/>
      <c r="BS56" s="40"/>
      <c r="BT56" s="40"/>
      <c r="BU56" s="39" t="s">
        <v>183</v>
      </c>
      <c r="BV56" s="39" t="s">
        <v>949</v>
      </c>
      <c r="BW56" s="39" t="s">
        <v>948</v>
      </c>
      <c r="BX56" s="40"/>
      <c r="BY56" s="40"/>
      <c r="BZ56" s="40"/>
      <c r="CA56" s="82"/>
    </row>
    <row r="57" spans="1:79" ht="162" hidden="1">
      <c r="A57" s="39">
        <v>52</v>
      </c>
      <c r="B57" s="19" t="s">
        <v>135</v>
      </c>
      <c r="C57" s="39">
        <v>2010</v>
      </c>
      <c r="D57" s="39" t="s">
        <v>576</v>
      </c>
      <c r="E57" s="39" t="s">
        <v>581</v>
      </c>
      <c r="F57" s="39"/>
      <c r="G57" s="39"/>
      <c r="H57" s="39"/>
      <c r="I57" s="39"/>
      <c r="J57" s="39"/>
      <c r="K57" s="39"/>
      <c r="L57" s="39"/>
      <c r="M57" s="39"/>
      <c r="N57" s="39" t="s">
        <v>136</v>
      </c>
      <c r="O57" s="39"/>
      <c r="P57" s="39" t="s">
        <v>22</v>
      </c>
      <c r="Q57" s="39"/>
      <c r="R57" s="39" t="s">
        <v>22</v>
      </c>
      <c r="S57" s="39"/>
      <c r="T57" s="39"/>
      <c r="U57" s="39" t="s">
        <v>22</v>
      </c>
      <c r="V57" s="39"/>
      <c r="W57" s="39"/>
      <c r="X57" s="39" t="s">
        <v>22</v>
      </c>
      <c r="Y57" s="39"/>
      <c r="Z57" s="39"/>
      <c r="AA57" s="39"/>
      <c r="AB57" s="39"/>
      <c r="AC57" s="39"/>
      <c r="AD57" s="39"/>
      <c r="AE57" s="39"/>
      <c r="AF57" s="39"/>
      <c r="AG57" s="39"/>
      <c r="AH57" s="39"/>
      <c r="AI57" s="39"/>
      <c r="AJ57" s="39" t="s">
        <v>22</v>
      </c>
      <c r="AK57" s="39"/>
      <c r="AL57" s="39"/>
      <c r="AM57" s="39" t="s">
        <v>22</v>
      </c>
      <c r="AN57" s="39"/>
      <c r="AO57" s="39"/>
      <c r="AP57" s="39" t="s">
        <v>22</v>
      </c>
      <c r="AQ57" s="39"/>
      <c r="AR57" s="39"/>
      <c r="AS57" s="39"/>
      <c r="AT57" s="39" t="s">
        <v>22</v>
      </c>
      <c r="AU57" s="39" t="s">
        <v>22</v>
      </c>
      <c r="AV57" s="39" t="s">
        <v>22</v>
      </c>
      <c r="AW57" s="39" t="s">
        <v>22</v>
      </c>
      <c r="AX57" s="39"/>
      <c r="AY57" s="39"/>
      <c r="AZ57" s="39"/>
      <c r="BA57" s="39"/>
      <c r="BB57" s="39" t="s">
        <v>22</v>
      </c>
      <c r="BC57" s="39" t="s">
        <v>22</v>
      </c>
      <c r="BD57" s="39" t="s">
        <v>22</v>
      </c>
      <c r="BE57" s="39"/>
      <c r="BF57" s="39"/>
      <c r="BG57" s="39" t="s">
        <v>22</v>
      </c>
      <c r="BH57" s="39" t="s">
        <v>22</v>
      </c>
      <c r="BI57" s="39" t="s">
        <v>22</v>
      </c>
      <c r="BJ57" s="39"/>
      <c r="BK57" s="39"/>
      <c r="BL57" s="39" t="s">
        <v>22</v>
      </c>
      <c r="BM57" s="39" t="s">
        <v>22</v>
      </c>
      <c r="BN57" s="39"/>
      <c r="BO57" s="39"/>
      <c r="BP57" s="39"/>
      <c r="BQ57" s="39"/>
      <c r="BR57" s="39"/>
      <c r="BS57" s="39"/>
      <c r="BT57" s="39"/>
      <c r="BU57" s="39" t="s">
        <v>184</v>
      </c>
      <c r="BV57" s="46" t="s">
        <v>305</v>
      </c>
      <c r="BW57" s="43" t="s">
        <v>306</v>
      </c>
      <c r="BX57" s="46" t="s">
        <v>307</v>
      </c>
      <c r="BY57" s="44" t="s">
        <v>212</v>
      </c>
      <c r="BZ57" s="44" t="s">
        <v>211</v>
      </c>
      <c r="CA57" s="82"/>
    </row>
    <row r="58" spans="1:79" ht="72" hidden="1">
      <c r="A58" s="39">
        <v>53</v>
      </c>
      <c r="B58" s="15" t="s">
        <v>776</v>
      </c>
      <c r="C58" s="39">
        <v>2017</v>
      </c>
      <c r="D58" s="39" t="s">
        <v>576</v>
      </c>
      <c r="E58" s="39" t="s">
        <v>822</v>
      </c>
      <c r="F58" s="39"/>
      <c r="G58" s="39"/>
      <c r="H58" s="39"/>
      <c r="I58" s="39"/>
      <c r="J58" s="39"/>
      <c r="K58" s="39"/>
      <c r="L58" s="39"/>
      <c r="M58" s="39"/>
      <c r="N58" s="39" t="s">
        <v>167</v>
      </c>
      <c r="O58" s="39"/>
      <c r="P58" s="39" t="s">
        <v>22</v>
      </c>
      <c r="Q58" s="39"/>
      <c r="R58" s="39"/>
      <c r="S58" s="39" t="s">
        <v>22</v>
      </c>
      <c r="T58" s="39"/>
      <c r="U58" s="39" t="s">
        <v>22</v>
      </c>
      <c r="V58" s="39"/>
      <c r="W58" s="39"/>
      <c r="X58" s="39" t="s">
        <v>22</v>
      </c>
      <c r="Y58" s="39"/>
      <c r="Z58" s="39"/>
      <c r="AA58" s="39"/>
      <c r="AB58" s="39"/>
      <c r="AC58" s="39" t="s">
        <v>22</v>
      </c>
      <c r="AD58" s="39" t="s">
        <v>22</v>
      </c>
      <c r="AE58" s="39" t="s">
        <v>22</v>
      </c>
      <c r="AF58" s="39" t="s">
        <v>22</v>
      </c>
      <c r="AG58" s="39" t="s">
        <v>22</v>
      </c>
      <c r="AH58" s="39"/>
      <c r="AI58" s="39"/>
      <c r="AJ58" s="39"/>
      <c r="AK58" s="39"/>
      <c r="AL58" s="39"/>
      <c r="AM58" s="39" t="s">
        <v>22</v>
      </c>
      <c r="AN58" s="39"/>
      <c r="AO58" s="39" t="s">
        <v>22</v>
      </c>
      <c r="AP58" s="39" t="s">
        <v>22</v>
      </c>
      <c r="AQ58" s="39"/>
      <c r="AR58" s="39" t="s">
        <v>22</v>
      </c>
      <c r="AS58" s="39"/>
      <c r="AT58" s="39"/>
      <c r="AU58" s="39"/>
      <c r="AV58" s="39"/>
      <c r="AW58" s="39"/>
      <c r="AX58" s="39"/>
      <c r="AY58" s="39"/>
      <c r="AZ58" s="39" t="s">
        <v>22</v>
      </c>
      <c r="BA58" s="39"/>
      <c r="BB58" s="39"/>
      <c r="BC58" s="39"/>
      <c r="BD58" s="39"/>
      <c r="BE58" s="39" t="s">
        <v>22</v>
      </c>
      <c r="BF58" s="39" t="s">
        <v>22</v>
      </c>
      <c r="BG58" s="39" t="s">
        <v>22</v>
      </c>
      <c r="BH58" s="39" t="s">
        <v>22</v>
      </c>
      <c r="BI58" s="39"/>
      <c r="BJ58" s="39" t="s">
        <v>22</v>
      </c>
      <c r="BK58" s="39"/>
      <c r="BL58" s="39"/>
      <c r="BM58" s="39" t="s">
        <v>22</v>
      </c>
      <c r="BN58" s="39" t="s">
        <v>22</v>
      </c>
      <c r="BO58" s="39" t="s">
        <v>22</v>
      </c>
      <c r="BP58" s="39"/>
      <c r="BQ58" s="39"/>
      <c r="BR58" s="39"/>
      <c r="BS58" s="39"/>
      <c r="BT58" s="39" t="s">
        <v>22</v>
      </c>
      <c r="BU58" s="39" t="s">
        <v>183</v>
      </c>
      <c r="BV58" s="46" t="s">
        <v>823</v>
      </c>
      <c r="BW58" s="46" t="s">
        <v>824</v>
      </c>
      <c r="BX58" s="46"/>
      <c r="BY58" s="46"/>
      <c r="BZ58" s="46"/>
      <c r="CA58" s="82"/>
    </row>
    <row r="59" spans="1:79" ht="216">
      <c r="A59" s="39">
        <v>54</v>
      </c>
      <c r="B59" s="15" t="s">
        <v>781</v>
      </c>
      <c r="C59" s="39">
        <v>2015</v>
      </c>
      <c r="D59" s="39" t="s">
        <v>555</v>
      </c>
      <c r="E59" s="39" t="s">
        <v>840</v>
      </c>
      <c r="F59" s="39"/>
      <c r="G59" s="39"/>
      <c r="H59" s="39" t="s">
        <v>22</v>
      </c>
      <c r="I59" s="39"/>
      <c r="J59" s="39"/>
      <c r="K59" s="39"/>
      <c r="L59" s="39" t="s">
        <v>22</v>
      </c>
      <c r="M59" s="39" t="s">
        <v>22</v>
      </c>
      <c r="N59" s="39" t="s">
        <v>705</v>
      </c>
      <c r="O59" s="39"/>
      <c r="P59" s="39" t="s">
        <v>22</v>
      </c>
      <c r="Q59" s="39"/>
      <c r="R59" s="39"/>
      <c r="S59" s="39" t="s">
        <v>22</v>
      </c>
      <c r="T59" s="39"/>
      <c r="U59" s="39"/>
      <c r="V59" s="39" t="s">
        <v>22</v>
      </c>
      <c r="W59" s="39" t="s">
        <v>22</v>
      </c>
      <c r="X59" s="39"/>
      <c r="Y59" s="39"/>
      <c r="Z59" s="39"/>
      <c r="AA59" s="39"/>
      <c r="AB59" s="39"/>
      <c r="AC59" s="39" t="s">
        <v>22</v>
      </c>
      <c r="AD59" s="39"/>
      <c r="AE59" s="39"/>
      <c r="AF59" s="39"/>
      <c r="AG59" s="39" t="s">
        <v>22</v>
      </c>
      <c r="AH59" s="39"/>
      <c r="AI59" s="39"/>
      <c r="AJ59" s="39"/>
      <c r="AK59" s="39"/>
      <c r="AL59" s="39" t="s">
        <v>22</v>
      </c>
      <c r="AM59" s="39"/>
      <c r="AN59" s="39"/>
      <c r="AO59" s="39" t="s">
        <v>22</v>
      </c>
      <c r="AP59" s="39"/>
      <c r="AQ59" s="39"/>
      <c r="AR59" s="39" t="s">
        <v>22</v>
      </c>
      <c r="AS59" s="39"/>
      <c r="AT59" s="39"/>
      <c r="AU59" s="39"/>
      <c r="AV59" s="39"/>
      <c r="AW59" s="39"/>
      <c r="AX59" s="39"/>
      <c r="AY59" s="39"/>
      <c r="AZ59" s="39"/>
      <c r="BA59" s="39"/>
      <c r="BB59" s="39" t="s">
        <v>22</v>
      </c>
      <c r="BC59" s="39" t="s">
        <v>22</v>
      </c>
      <c r="BD59" s="39"/>
      <c r="BE59" s="39"/>
      <c r="BF59" s="39"/>
      <c r="BG59" s="39" t="s">
        <v>22</v>
      </c>
      <c r="BH59" s="39"/>
      <c r="BI59" s="39"/>
      <c r="BJ59" s="39" t="s">
        <v>22</v>
      </c>
      <c r="BK59" s="39" t="s">
        <v>22</v>
      </c>
      <c r="BL59" s="39"/>
      <c r="BM59" s="39" t="s">
        <v>22</v>
      </c>
      <c r="BN59" s="39"/>
      <c r="BO59" s="39"/>
      <c r="BP59" s="39"/>
      <c r="BQ59" s="39"/>
      <c r="BR59" s="39"/>
      <c r="BS59" s="39"/>
      <c r="BT59" s="39" t="s">
        <v>22</v>
      </c>
      <c r="BU59" s="39" t="s">
        <v>183</v>
      </c>
      <c r="BV59" s="46" t="s">
        <v>842</v>
      </c>
      <c r="BW59" s="46" t="s">
        <v>843</v>
      </c>
      <c r="BX59" s="46"/>
      <c r="BY59" s="75" t="s">
        <v>841</v>
      </c>
      <c r="BZ59" s="46"/>
      <c r="CA59" s="82"/>
    </row>
    <row r="60" spans="1:79" ht="409.6" hidden="1">
      <c r="A60" s="39">
        <v>55</v>
      </c>
      <c r="B60" s="19" t="s">
        <v>165</v>
      </c>
      <c r="C60" s="39">
        <v>1995</v>
      </c>
      <c r="D60" s="39" t="s">
        <v>555</v>
      </c>
      <c r="E60" s="39" t="s">
        <v>559</v>
      </c>
      <c r="F60" s="39"/>
      <c r="G60" s="39"/>
      <c r="H60" s="39"/>
      <c r="I60" s="39"/>
      <c r="J60" s="39"/>
      <c r="K60" s="39"/>
      <c r="L60" s="39"/>
      <c r="M60" s="39"/>
      <c r="N60" s="39" t="s">
        <v>421</v>
      </c>
      <c r="O60" s="39"/>
      <c r="P60" s="39" t="s">
        <v>22</v>
      </c>
      <c r="Q60" s="39"/>
      <c r="R60" s="39" t="s">
        <v>22</v>
      </c>
      <c r="S60" s="39" t="s">
        <v>22</v>
      </c>
      <c r="T60" s="39"/>
      <c r="U60" s="39" t="s">
        <v>22</v>
      </c>
      <c r="V60" s="39"/>
      <c r="W60" s="39" t="s">
        <v>22</v>
      </c>
      <c r="X60" s="39" t="s">
        <v>22</v>
      </c>
      <c r="Y60" s="39" t="s">
        <v>22</v>
      </c>
      <c r="Z60" s="39"/>
      <c r="AA60" s="39"/>
      <c r="AB60" s="39" t="s">
        <v>22</v>
      </c>
      <c r="AC60" s="39" t="s">
        <v>22</v>
      </c>
      <c r="AD60" s="39" t="s">
        <v>22</v>
      </c>
      <c r="AE60" s="39" t="s">
        <v>22</v>
      </c>
      <c r="AF60" s="39" t="s">
        <v>22</v>
      </c>
      <c r="AG60" s="39" t="s">
        <v>22</v>
      </c>
      <c r="AH60" s="39"/>
      <c r="AI60" s="39"/>
      <c r="AJ60" s="39"/>
      <c r="AK60" s="39"/>
      <c r="AL60" s="39"/>
      <c r="AM60" s="39" t="s">
        <v>22</v>
      </c>
      <c r="AN60" s="39" t="s">
        <v>22</v>
      </c>
      <c r="AO60" s="39" t="s">
        <v>22</v>
      </c>
      <c r="AP60" s="39" t="s">
        <v>22</v>
      </c>
      <c r="AQ60" s="39" t="s">
        <v>22</v>
      </c>
      <c r="AR60" s="39" t="s">
        <v>22</v>
      </c>
      <c r="AS60" s="39"/>
      <c r="AT60" s="39"/>
      <c r="AU60" s="39" t="s">
        <v>422</v>
      </c>
      <c r="AV60" s="39"/>
      <c r="AW60" s="39"/>
      <c r="AX60" s="39"/>
      <c r="AY60" s="39" t="s">
        <v>22</v>
      </c>
      <c r="AZ60" s="39" t="s">
        <v>22</v>
      </c>
      <c r="BA60" s="39" t="s">
        <v>22</v>
      </c>
      <c r="BB60" s="39" t="s">
        <v>22</v>
      </c>
      <c r="BC60" s="39"/>
      <c r="BD60" s="39"/>
      <c r="BE60" s="39" t="s">
        <v>422</v>
      </c>
      <c r="BF60" s="39" t="s">
        <v>422</v>
      </c>
      <c r="BG60" s="39" t="s">
        <v>422</v>
      </c>
      <c r="BH60" s="39" t="s">
        <v>422</v>
      </c>
      <c r="BI60" s="39"/>
      <c r="BJ60" s="39" t="s">
        <v>22</v>
      </c>
      <c r="BK60" s="39" t="s">
        <v>22</v>
      </c>
      <c r="BL60" s="39"/>
      <c r="BM60" s="39" t="s">
        <v>22</v>
      </c>
      <c r="BN60" s="39" t="s">
        <v>22</v>
      </c>
      <c r="BO60" s="39" t="s">
        <v>22</v>
      </c>
      <c r="BP60" s="39" t="s">
        <v>22</v>
      </c>
      <c r="BQ60" s="39"/>
      <c r="BR60" s="39" t="s">
        <v>22</v>
      </c>
      <c r="BS60" s="39"/>
      <c r="BT60" s="39"/>
      <c r="BU60" s="39" t="s">
        <v>184</v>
      </c>
      <c r="BV60" s="41" t="s">
        <v>423</v>
      </c>
      <c r="BW60" s="42" t="s">
        <v>424</v>
      </c>
      <c r="BX60" s="41" t="s">
        <v>427</v>
      </c>
      <c r="BY60" s="43" t="s">
        <v>425</v>
      </c>
      <c r="BZ60" s="44" t="s">
        <v>426</v>
      </c>
      <c r="CA60" s="82"/>
    </row>
    <row r="61" spans="1:79" ht="324" hidden="1">
      <c r="A61" s="39">
        <v>56</v>
      </c>
      <c r="B61" s="19" t="s">
        <v>160</v>
      </c>
      <c r="C61" s="39">
        <v>2011</v>
      </c>
      <c r="D61" s="39" t="s">
        <v>557</v>
      </c>
      <c r="E61" s="39" t="s">
        <v>585</v>
      </c>
      <c r="F61" s="39"/>
      <c r="G61" s="39"/>
      <c r="H61" s="39"/>
      <c r="I61" s="39"/>
      <c r="J61" s="39"/>
      <c r="K61" s="39"/>
      <c r="L61" s="39"/>
      <c r="M61" s="39"/>
      <c r="N61" s="39" t="s">
        <v>161</v>
      </c>
      <c r="O61" s="39" t="s">
        <v>22</v>
      </c>
      <c r="P61" s="39" t="s">
        <v>22</v>
      </c>
      <c r="Q61" s="39"/>
      <c r="R61" s="39" t="s">
        <v>22</v>
      </c>
      <c r="S61" s="39"/>
      <c r="T61" s="39"/>
      <c r="U61" s="39"/>
      <c r="V61" s="39" t="s">
        <v>22</v>
      </c>
      <c r="W61" s="39"/>
      <c r="X61" s="39" t="s">
        <v>22</v>
      </c>
      <c r="Y61" s="39"/>
      <c r="Z61" s="39"/>
      <c r="AA61" s="39"/>
      <c r="AB61" s="39"/>
      <c r="AC61" s="39"/>
      <c r="AD61" s="39"/>
      <c r="AE61" s="39"/>
      <c r="AF61" s="39"/>
      <c r="AG61" s="39" t="s">
        <v>22</v>
      </c>
      <c r="AH61" s="39" t="s">
        <v>22</v>
      </c>
      <c r="AI61" s="39" t="s">
        <v>22</v>
      </c>
      <c r="AJ61" s="39" t="s">
        <v>22</v>
      </c>
      <c r="AK61" s="39"/>
      <c r="AL61" s="39"/>
      <c r="AM61" s="39" t="s">
        <v>22</v>
      </c>
      <c r="AN61" s="39"/>
      <c r="AO61" s="39"/>
      <c r="AP61" s="39" t="s">
        <v>22</v>
      </c>
      <c r="AQ61" s="39"/>
      <c r="AR61" s="39"/>
      <c r="AS61" s="39"/>
      <c r="AT61" s="39"/>
      <c r="AU61" s="39" t="s">
        <v>22</v>
      </c>
      <c r="AV61" s="39" t="s">
        <v>22</v>
      </c>
      <c r="AW61" s="39" t="s">
        <v>22</v>
      </c>
      <c r="AX61" s="39"/>
      <c r="AY61" s="39" t="s">
        <v>22</v>
      </c>
      <c r="AZ61" s="39"/>
      <c r="BA61" s="39"/>
      <c r="BB61" s="39" t="s">
        <v>22</v>
      </c>
      <c r="BC61" s="39" t="s">
        <v>22</v>
      </c>
      <c r="BD61" s="39" t="s">
        <v>22</v>
      </c>
      <c r="BE61" s="39"/>
      <c r="BF61" s="39"/>
      <c r="BG61" s="39"/>
      <c r="BH61" s="39"/>
      <c r="BI61" s="39" t="s">
        <v>22</v>
      </c>
      <c r="BJ61" s="39"/>
      <c r="BK61" s="39"/>
      <c r="BL61" s="39"/>
      <c r="BM61" s="39" t="s">
        <v>22</v>
      </c>
      <c r="BN61" s="39"/>
      <c r="BO61" s="39"/>
      <c r="BP61" s="39"/>
      <c r="BQ61" s="39"/>
      <c r="BR61" s="39"/>
      <c r="BS61" s="39"/>
      <c r="BT61" s="39"/>
      <c r="BU61" s="39" t="s">
        <v>184</v>
      </c>
      <c r="BV61" s="46" t="s">
        <v>320</v>
      </c>
      <c r="BW61" s="46" t="s">
        <v>162</v>
      </c>
      <c r="BX61" s="46" t="s">
        <v>321</v>
      </c>
      <c r="BY61" s="46"/>
      <c r="BZ61" s="44" t="s">
        <v>216</v>
      </c>
      <c r="CA61" s="82"/>
    </row>
    <row r="62" spans="1:79" ht="180" hidden="1">
      <c r="A62" s="39">
        <v>57</v>
      </c>
      <c r="B62" s="15" t="s">
        <v>908</v>
      </c>
      <c r="C62" s="39">
        <v>1983</v>
      </c>
      <c r="D62" s="39" t="s">
        <v>555</v>
      </c>
      <c r="E62" s="39" t="s">
        <v>913</v>
      </c>
      <c r="F62" s="39"/>
      <c r="G62" s="39"/>
      <c r="H62" s="39"/>
      <c r="I62" s="39" t="s">
        <v>22</v>
      </c>
      <c r="J62" s="39"/>
      <c r="K62" s="39"/>
      <c r="L62" s="39"/>
      <c r="M62" s="39"/>
      <c r="N62" s="39" t="s">
        <v>911</v>
      </c>
      <c r="O62" s="39" t="s">
        <v>22</v>
      </c>
      <c r="P62" s="39" t="s">
        <v>22</v>
      </c>
      <c r="Q62" s="39"/>
      <c r="R62" s="39"/>
      <c r="S62" s="39" t="s">
        <v>22</v>
      </c>
      <c r="T62" s="39" t="s">
        <v>22</v>
      </c>
      <c r="U62" s="39"/>
      <c r="V62" s="39"/>
      <c r="W62" s="39" t="s">
        <v>22</v>
      </c>
      <c r="X62" s="39"/>
      <c r="Y62" s="39" t="s">
        <v>22</v>
      </c>
      <c r="Z62" s="39"/>
      <c r="AA62" s="39"/>
      <c r="AB62" s="39"/>
      <c r="AC62" s="39" t="s">
        <v>22</v>
      </c>
      <c r="AD62" s="39"/>
      <c r="AE62" s="39" t="s">
        <v>22</v>
      </c>
      <c r="AF62" s="39" t="s">
        <v>22</v>
      </c>
      <c r="AG62" s="39" t="s">
        <v>22</v>
      </c>
      <c r="AH62" s="39" t="s">
        <v>22</v>
      </c>
      <c r="AI62" s="39" t="s">
        <v>22</v>
      </c>
      <c r="AJ62" s="39" t="s">
        <v>22</v>
      </c>
      <c r="AK62" s="39"/>
      <c r="AL62" s="39"/>
      <c r="AM62" s="39" t="s">
        <v>22</v>
      </c>
      <c r="AN62" s="39" t="s">
        <v>22</v>
      </c>
      <c r="AO62" s="39" t="s">
        <v>22</v>
      </c>
      <c r="AP62" s="39" t="s">
        <v>22</v>
      </c>
      <c r="AQ62" s="39"/>
      <c r="AR62" s="39" t="s">
        <v>22</v>
      </c>
      <c r="AS62" s="39"/>
      <c r="AT62" s="39" t="s">
        <v>22</v>
      </c>
      <c r="AU62" s="39"/>
      <c r="AV62" s="39"/>
      <c r="AW62" s="39"/>
      <c r="AX62" s="39"/>
      <c r="AY62" s="39"/>
      <c r="AZ62" s="39"/>
      <c r="BA62" s="39"/>
      <c r="BB62" s="39"/>
      <c r="BC62" s="39"/>
      <c r="BD62" s="39"/>
      <c r="BE62" s="39" t="s">
        <v>22</v>
      </c>
      <c r="BF62" s="39" t="s">
        <v>22</v>
      </c>
      <c r="BG62" s="39" t="s">
        <v>22</v>
      </c>
      <c r="BH62" s="39" t="s">
        <v>22</v>
      </c>
      <c r="BI62" s="39"/>
      <c r="BJ62" s="39" t="s">
        <v>22</v>
      </c>
      <c r="BK62" s="39" t="s">
        <v>22</v>
      </c>
      <c r="BL62" s="39"/>
      <c r="BM62" s="39" t="s">
        <v>22</v>
      </c>
      <c r="BN62" s="39"/>
      <c r="BO62" s="39"/>
      <c r="BP62" s="39"/>
      <c r="BQ62" s="39"/>
      <c r="BR62" s="39" t="s">
        <v>22</v>
      </c>
      <c r="BS62" s="39"/>
      <c r="BT62" s="39" t="s">
        <v>22</v>
      </c>
      <c r="BU62" s="39" t="s">
        <v>184</v>
      </c>
      <c r="BV62" s="46" t="s">
        <v>914</v>
      </c>
      <c r="BW62" s="46" t="s">
        <v>915</v>
      </c>
      <c r="BX62" s="46" t="s">
        <v>916</v>
      </c>
      <c r="BY62" s="75" t="s">
        <v>917</v>
      </c>
      <c r="BZ62" s="46"/>
      <c r="CA62" s="82"/>
    </row>
    <row r="63" spans="1:79" ht="77.55" hidden="1" customHeight="1">
      <c r="A63" s="39">
        <v>58</v>
      </c>
      <c r="B63" s="19" t="s">
        <v>692</v>
      </c>
      <c r="C63" s="39">
        <v>2008</v>
      </c>
      <c r="D63" s="39" t="s">
        <v>555</v>
      </c>
      <c r="E63" s="39" t="s">
        <v>694</v>
      </c>
      <c r="F63" s="39"/>
      <c r="G63" s="39"/>
      <c r="H63" s="39"/>
      <c r="I63" s="39"/>
      <c r="J63" s="39"/>
      <c r="K63" s="39"/>
      <c r="L63" s="39"/>
      <c r="M63" s="39"/>
      <c r="N63" s="39" t="s">
        <v>693</v>
      </c>
      <c r="O63" s="39"/>
      <c r="P63" s="39" t="s">
        <v>22</v>
      </c>
      <c r="Q63" s="39"/>
      <c r="R63" s="39"/>
      <c r="S63" s="39" t="s">
        <v>22</v>
      </c>
      <c r="T63" s="39"/>
      <c r="U63" s="39"/>
      <c r="V63" s="39" t="s">
        <v>22</v>
      </c>
      <c r="W63" s="39" t="s">
        <v>22</v>
      </c>
      <c r="X63" s="39" t="s">
        <v>22</v>
      </c>
      <c r="Y63" s="39" t="s">
        <v>22</v>
      </c>
      <c r="Z63" s="39"/>
      <c r="AA63" s="39"/>
      <c r="AB63" s="39"/>
      <c r="AC63" s="39"/>
      <c r="AD63" s="39"/>
      <c r="AE63" s="39"/>
      <c r="AF63" s="39" t="s">
        <v>22</v>
      </c>
      <c r="AG63" s="39" t="s">
        <v>22</v>
      </c>
      <c r="AH63" s="39" t="s">
        <v>22</v>
      </c>
      <c r="AI63" s="39" t="s">
        <v>22</v>
      </c>
      <c r="AJ63" s="39" t="s">
        <v>22</v>
      </c>
      <c r="AK63" s="39"/>
      <c r="AL63" s="39"/>
      <c r="AM63" s="39" t="s">
        <v>22</v>
      </c>
      <c r="AN63" s="39"/>
      <c r="AO63" s="39"/>
      <c r="AP63" s="39" t="s">
        <v>22</v>
      </c>
      <c r="AQ63" s="39"/>
      <c r="AR63" s="39"/>
      <c r="AS63" s="39"/>
      <c r="AT63" s="39"/>
      <c r="AU63" s="39" t="s">
        <v>22</v>
      </c>
      <c r="AV63" s="39" t="s">
        <v>22</v>
      </c>
      <c r="AW63" s="39" t="s">
        <v>22</v>
      </c>
      <c r="AX63" s="39"/>
      <c r="AY63" s="39" t="s">
        <v>22</v>
      </c>
      <c r="AZ63" s="39" t="s">
        <v>22</v>
      </c>
      <c r="BA63" s="39" t="s">
        <v>22</v>
      </c>
      <c r="BB63" s="39" t="s">
        <v>22</v>
      </c>
      <c r="BC63" s="39"/>
      <c r="BD63" s="39"/>
      <c r="BE63" s="39" t="s">
        <v>22</v>
      </c>
      <c r="BF63" s="39" t="s">
        <v>22</v>
      </c>
      <c r="BG63" s="39" t="s">
        <v>22</v>
      </c>
      <c r="BH63" s="39" t="s">
        <v>22</v>
      </c>
      <c r="BI63" s="39"/>
      <c r="BJ63" s="39" t="s">
        <v>22</v>
      </c>
      <c r="BK63" s="39" t="s">
        <v>22</v>
      </c>
      <c r="BL63" s="39"/>
      <c r="BM63" s="39" t="s">
        <v>22</v>
      </c>
      <c r="BN63" s="39" t="s">
        <v>22</v>
      </c>
      <c r="BO63" s="39" t="s">
        <v>22</v>
      </c>
      <c r="BP63" s="39"/>
      <c r="BQ63" s="39"/>
      <c r="BR63" s="39"/>
      <c r="BS63" s="39"/>
      <c r="BT63" s="39"/>
      <c r="BU63" s="39" t="s">
        <v>183</v>
      </c>
      <c r="BV63" s="46" t="s">
        <v>695</v>
      </c>
      <c r="BW63" s="46" t="s">
        <v>696</v>
      </c>
      <c r="BX63" s="46"/>
      <c r="BY63" s="75"/>
      <c r="BZ63" s="46"/>
      <c r="CA63" s="82"/>
    </row>
    <row r="64" spans="1:79" ht="76.95" hidden="1" customHeight="1">
      <c r="A64" s="39">
        <v>59</v>
      </c>
      <c r="B64" s="15" t="s">
        <v>807</v>
      </c>
      <c r="C64" s="39">
        <v>1993</v>
      </c>
      <c r="D64" s="39" t="s">
        <v>555</v>
      </c>
      <c r="E64" s="39" t="s">
        <v>890</v>
      </c>
      <c r="F64" s="39"/>
      <c r="G64" s="39"/>
      <c r="H64" s="39"/>
      <c r="I64" s="39" t="s">
        <v>22</v>
      </c>
      <c r="J64" s="39"/>
      <c r="K64" s="39"/>
      <c r="L64" s="39"/>
      <c r="M64" s="39"/>
      <c r="N64" s="39" t="s">
        <v>889</v>
      </c>
      <c r="O64" s="39"/>
      <c r="P64" s="39" t="s">
        <v>22</v>
      </c>
      <c r="Q64" s="39"/>
      <c r="R64" s="39"/>
      <c r="S64" s="39" t="s">
        <v>22</v>
      </c>
      <c r="T64" s="39"/>
      <c r="U64" s="39" t="s">
        <v>22</v>
      </c>
      <c r="V64" s="39"/>
      <c r="W64" s="39" t="s">
        <v>22</v>
      </c>
      <c r="X64" s="39"/>
      <c r="Y64" s="39" t="s">
        <v>22</v>
      </c>
      <c r="Z64" s="39"/>
      <c r="AA64" s="39"/>
      <c r="AB64" s="39"/>
      <c r="AC64" s="39" t="s">
        <v>22</v>
      </c>
      <c r="AD64" s="39"/>
      <c r="AE64" s="39" t="s">
        <v>22</v>
      </c>
      <c r="AF64" s="39" t="s">
        <v>22</v>
      </c>
      <c r="AG64" s="39" t="s">
        <v>22</v>
      </c>
      <c r="AH64" s="39"/>
      <c r="AI64" s="39"/>
      <c r="AJ64" s="39"/>
      <c r="AK64" s="39"/>
      <c r="AL64" s="39"/>
      <c r="AM64" s="39" t="s">
        <v>22</v>
      </c>
      <c r="AN64" s="39" t="s">
        <v>22</v>
      </c>
      <c r="AO64" s="39" t="s">
        <v>22</v>
      </c>
      <c r="AP64" s="39" t="s">
        <v>22</v>
      </c>
      <c r="AQ64" s="39"/>
      <c r="AR64" s="39"/>
      <c r="AS64" s="39"/>
      <c r="AT64" s="39"/>
      <c r="AU64" s="39"/>
      <c r="AV64" s="39"/>
      <c r="AW64" s="39"/>
      <c r="AX64" s="39"/>
      <c r="AY64" s="39"/>
      <c r="AZ64" s="39" t="s">
        <v>22</v>
      </c>
      <c r="BA64" s="39" t="s">
        <v>22</v>
      </c>
      <c r="BB64" s="39" t="s">
        <v>22</v>
      </c>
      <c r="BC64" s="39"/>
      <c r="BD64" s="39" t="s">
        <v>22</v>
      </c>
      <c r="BE64" s="39"/>
      <c r="BF64" s="39"/>
      <c r="BG64" s="39"/>
      <c r="BH64" s="39" t="s">
        <v>22</v>
      </c>
      <c r="BI64" s="39"/>
      <c r="BJ64" s="39" t="s">
        <v>22</v>
      </c>
      <c r="BK64" s="39"/>
      <c r="BL64" s="39"/>
      <c r="BM64" s="39" t="s">
        <v>22</v>
      </c>
      <c r="BN64" s="39" t="s">
        <v>22</v>
      </c>
      <c r="BO64" s="39" t="s">
        <v>22</v>
      </c>
      <c r="BP64" s="39"/>
      <c r="BQ64" s="39"/>
      <c r="BR64" s="39"/>
      <c r="BS64" s="39"/>
      <c r="BT64" s="39"/>
      <c r="BU64" s="39" t="s">
        <v>183</v>
      </c>
      <c r="BV64" s="46" t="s">
        <v>891</v>
      </c>
      <c r="BW64" s="46" t="s">
        <v>892</v>
      </c>
      <c r="BX64" s="46"/>
      <c r="BY64" s="46"/>
      <c r="BZ64" s="46"/>
      <c r="CA64" s="82"/>
    </row>
    <row r="65" spans="1:83" ht="267" hidden="1" customHeight="1">
      <c r="A65" s="39">
        <v>60</v>
      </c>
      <c r="B65" s="19" t="s">
        <v>111</v>
      </c>
      <c r="C65" s="39">
        <v>2012</v>
      </c>
      <c r="D65" s="39" t="s">
        <v>556</v>
      </c>
      <c r="E65" s="39" t="s">
        <v>594</v>
      </c>
      <c r="F65" s="39"/>
      <c r="G65" s="39"/>
      <c r="H65" s="39"/>
      <c r="I65" s="39" t="s">
        <v>22</v>
      </c>
      <c r="J65" s="39"/>
      <c r="K65" s="39"/>
      <c r="L65" s="39"/>
      <c r="M65" s="39"/>
      <c r="N65" s="39" t="s">
        <v>104</v>
      </c>
      <c r="O65" s="39"/>
      <c r="P65" s="39" t="s">
        <v>22</v>
      </c>
      <c r="Q65" s="39"/>
      <c r="R65" s="39"/>
      <c r="S65" s="39" t="s">
        <v>22</v>
      </c>
      <c r="T65" s="39"/>
      <c r="U65" s="39"/>
      <c r="V65" s="39" t="s">
        <v>22</v>
      </c>
      <c r="W65" s="39" t="s">
        <v>22</v>
      </c>
      <c r="X65" s="39" t="s">
        <v>22</v>
      </c>
      <c r="Y65" s="39"/>
      <c r="Z65" s="39"/>
      <c r="AA65" s="39"/>
      <c r="AB65" s="39"/>
      <c r="AC65" s="39"/>
      <c r="AD65" s="39"/>
      <c r="AE65" s="39" t="s">
        <v>22</v>
      </c>
      <c r="AF65" s="39"/>
      <c r="AG65" s="39" t="s">
        <v>22</v>
      </c>
      <c r="AH65" s="39"/>
      <c r="AI65" s="39"/>
      <c r="AJ65" s="39"/>
      <c r="AK65" s="39"/>
      <c r="AL65" s="39"/>
      <c r="AM65" s="39" t="s">
        <v>22</v>
      </c>
      <c r="AN65" s="39" t="s">
        <v>22</v>
      </c>
      <c r="AO65" s="39" t="s">
        <v>22</v>
      </c>
      <c r="AP65" s="39"/>
      <c r="AQ65" s="39" t="s">
        <v>22</v>
      </c>
      <c r="AR65" s="39"/>
      <c r="AS65" s="39"/>
      <c r="AT65" s="39"/>
      <c r="AU65" s="39" t="s">
        <v>22</v>
      </c>
      <c r="AV65" s="39"/>
      <c r="AW65" s="39"/>
      <c r="AX65" s="39"/>
      <c r="AY65" s="39" t="s">
        <v>22</v>
      </c>
      <c r="AZ65" s="39" t="s">
        <v>22</v>
      </c>
      <c r="BA65" s="39"/>
      <c r="BB65" s="39"/>
      <c r="BC65" s="39"/>
      <c r="BD65" s="39" t="s">
        <v>22</v>
      </c>
      <c r="BE65" s="39"/>
      <c r="BF65" s="39"/>
      <c r="BG65" s="39"/>
      <c r="BH65" s="39" t="s">
        <v>22</v>
      </c>
      <c r="BI65" s="39"/>
      <c r="BJ65" s="39" t="s">
        <v>22</v>
      </c>
      <c r="BK65" s="39" t="s">
        <v>22</v>
      </c>
      <c r="BL65" s="39"/>
      <c r="BM65" s="39" t="s">
        <v>22</v>
      </c>
      <c r="BN65" s="39"/>
      <c r="BO65" s="39"/>
      <c r="BP65" s="39"/>
      <c r="BQ65" s="39"/>
      <c r="BR65" s="39"/>
      <c r="BS65" s="39"/>
      <c r="BT65" s="39"/>
      <c r="BU65" s="39" t="s">
        <v>184</v>
      </c>
      <c r="BV65" s="46" t="s">
        <v>343</v>
      </c>
      <c r="BW65" s="46" t="s">
        <v>402</v>
      </c>
      <c r="BX65" s="46" t="s">
        <v>344</v>
      </c>
      <c r="BY65" s="46"/>
      <c r="BZ65" s="46"/>
      <c r="CA65" s="82"/>
    </row>
    <row r="66" spans="1:83" ht="119.25" hidden="1" customHeight="1">
      <c r="A66" s="39">
        <v>61</v>
      </c>
      <c r="B66" s="19" t="s">
        <v>461</v>
      </c>
      <c r="C66" s="40">
        <v>2014</v>
      </c>
      <c r="D66" s="39" t="s">
        <v>556</v>
      </c>
      <c r="E66" s="39" t="s">
        <v>612</v>
      </c>
      <c r="F66" s="39"/>
      <c r="G66" s="39"/>
      <c r="H66" s="39"/>
      <c r="I66" s="39" t="s">
        <v>22</v>
      </c>
      <c r="J66" s="39"/>
      <c r="K66" s="39"/>
      <c r="L66" s="39"/>
      <c r="M66" s="39"/>
      <c r="N66" s="40" t="s">
        <v>104</v>
      </c>
      <c r="O66" s="39" t="s">
        <v>22</v>
      </c>
      <c r="P66" s="39" t="s">
        <v>22</v>
      </c>
      <c r="Q66" s="40"/>
      <c r="R66" s="40"/>
      <c r="S66" s="39" t="s">
        <v>22</v>
      </c>
      <c r="T66" s="39" t="s">
        <v>22</v>
      </c>
      <c r="U66" s="39"/>
      <c r="V66" s="39"/>
      <c r="W66" s="39" t="s">
        <v>22</v>
      </c>
      <c r="X66" s="40" t="s">
        <v>22</v>
      </c>
      <c r="Y66" s="39"/>
      <c r="Z66" s="39"/>
      <c r="AA66" s="40"/>
      <c r="AB66" s="40"/>
      <c r="AC66" s="40"/>
      <c r="AD66" s="40"/>
      <c r="AE66" s="40"/>
      <c r="AF66" s="40"/>
      <c r="AG66" s="39" t="s">
        <v>22</v>
      </c>
      <c r="AH66" s="39" t="s">
        <v>22</v>
      </c>
      <c r="AI66" s="39" t="s">
        <v>22</v>
      </c>
      <c r="AJ66" s="39" t="s">
        <v>22</v>
      </c>
      <c r="AK66" s="39"/>
      <c r="AL66" s="40"/>
      <c r="AM66" s="39" t="s">
        <v>22</v>
      </c>
      <c r="AN66" s="39" t="s">
        <v>22</v>
      </c>
      <c r="AO66" s="39" t="s">
        <v>22</v>
      </c>
      <c r="AP66" s="39" t="s">
        <v>22</v>
      </c>
      <c r="AQ66" s="40" t="s">
        <v>22</v>
      </c>
      <c r="AR66" s="40"/>
      <c r="AS66" s="40"/>
      <c r="AT66" s="40"/>
      <c r="AU66" s="40"/>
      <c r="AV66" s="40"/>
      <c r="AW66" s="40"/>
      <c r="AX66" s="40"/>
      <c r="AY66" s="40" t="s">
        <v>22</v>
      </c>
      <c r="AZ66" s="40" t="s">
        <v>22</v>
      </c>
      <c r="BA66" s="40"/>
      <c r="BB66" s="39" t="s">
        <v>22</v>
      </c>
      <c r="BC66" s="40"/>
      <c r="BD66" s="40" t="s">
        <v>22</v>
      </c>
      <c r="BE66" s="40"/>
      <c r="BF66" s="40"/>
      <c r="BG66" s="40"/>
      <c r="BH66" s="40" t="s">
        <v>22</v>
      </c>
      <c r="BI66" s="40"/>
      <c r="BJ66" s="39" t="s">
        <v>22</v>
      </c>
      <c r="BK66" s="39" t="s">
        <v>22</v>
      </c>
      <c r="BL66" s="40"/>
      <c r="BM66" s="39" t="s">
        <v>22</v>
      </c>
      <c r="BN66" s="40"/>
      <c r="BO66" s="40"/>
      <c r="BP66" s="40"/>
      <c r="BQ66" s="40"/>
      <c r="BR66" s="39"/>
      <c r="BS66" s="40"/>
      <c r="BT66" s="40"/>
      <c r="BU66" s="39" t="s">
        <v>183</v>
      </c>
      <c r="BV66" s="39" t="s">
        <v>464</v>
      </c>
      <c r="BW66" s="39" t="s">
        <v>465</v>
      </c>
      <c r="BX66" s="40"/>
      <c r="BY66" s="40"/>
      <c r="BZ66" s="40"/>
      <c r="CA66" s="82"/>
    </row>
    <row r="67" spans="1:83" ht="70.95" hidden="1" customHeight="1">
      <c r="A67" s="39">
        <v>62</v>
      </c>
      <c r="B67" s="19" t="s">
        <v>463</v>
      </c>
      <c r="C67" s="40">
        <v>2014</v>
      </c>
      <c r="D67" s="39" t="s">
        <v>556</v>
      </c>
      <c r="E67" s="39" t="s">
        <v>614</v>
      </c>
      <c r="F67" s="39"/>
      <c r="G67" s="39"/>
      <c r="H67" s="39"/>
      <c r="I67" s="39" t="s">
        <v>22</v>
      </c>
      <c r="J67" s="39"/>
      <c r="K67" s="39"/>
      <c r="L67" s="39"/>
      <c r="M67" s="39"/>
      <c r="N67" s="40" t="s">
        <v>104</v>
      </c>
      <c r="O67" s="62" t="s">
        <v>22</v>
      </c>
      <c r="P67" s="39" t="s">
        <v>22</v>
      </c>
      <c r="Q67" s="40"/>
      <c r="R67" s="40"/>
      <c r="S67" s="39"/>
      <c r="T67" s="39" t="s">
        <v>22</v>
      </c>
      <c r="U67" s="39"/>
      <c r="V67" s="39"/>
      <c r="W67" s="39"/>
      <c r="X67" s="40"/>
      <c r="Y67" s="39"/>
      <c r="Z67" s="39"/>
      <c r="AA67" s="40"/>
      <c r="AB67" s="40"/>
      <c r="AC67" s="40" t="s">
        <v>22</v>
      </c>
      <c r="AD67" s="40" t="s">
        <v>22</v>
      </c>
      <c r="AE67" s="40" t="s">
        <v>22</v>
      </c>
      <c r="AF67" s="40"/>
      <c r="AG67" s="39" t="s">
        <v>22</v>
      </c>
      <c r="AH67" s="39"/>
      <c r="AI67" s="39"/>
      <c r="AJ67" s="39"/>
      <c r="AK67" s="39"/>
      <c r="AL67" s="40"/>
      <c r="AM67" s="39" t="s">
        <v>22</v>
      </c>
      <c r="AN67" s="39" t="s">
        <v>22</v>
      </c>
      <c r="AO67" s="39" t="s">
        <v>22</v>
      </c>
      <c r="AP67" s="39" t="s">
        <v>22</v>
      </c>
      <c r="AQ67" s="40"/>
      <c r="AR67" s="40"/>
      <c r="AS67" s="40"/>
      <c r="AT67" s="40"/>
      <c r="AU67" s="40"/>
      <c r="AV67" s="40"/>
      <c r="AW67" s="40"/>
      <c r="AX67" s="40"/>
      <c r="AY67" s="40" t="s">
        <v>22</v>
      </c>
      <c r="AZ67" s="40" t="s">
        <v>22</v>
      </c>
      <c r="BA67" s="40"/>
      <c r="BB67" s="39" t="s">
        <v>22</v>
      </c>
      <c r="BC67" s="40"/>
      <c r="BD67" s="40" t="s">
        <v>22</v>
      </c>
      <c r="BE67" s="40"/>
      <c r="BF67" s="40"/>
      <c r="BG67" s="40"/>
      <c r="BH67" s="40" t="s">
        <v>22</v>
      </c>
      <c r="BI67" s="40"/>
      <c r="BJ67" s="39" t="s">
        <v>22</v>
      </c>
      <c r="BK67" s="39" t="s">
        <v>22</v>
      </c>
      <c r="BL67" s="40"/>
      <c r="BM67" s="39" t="s">
        <v>22</v>
      </c>
      <c r="BN67" s="40"/>
      <c r="BO67" s="40"/>
      <c r="BP67" s="40"/>
      <c r="BQ67" s="40"/>
      <c r="BR67" s="39"/>
      <c r="BS67" s="40"/>
      <c r="BT67" s="40"/>
      <c r="BU67" s="39" t="s">
        <v>183</v>
      </c>
      <c r="BV67" s="39" t="s">
        <v>468</v>
      </c>
      <c r="BW67" s="39" t="s">
        <v>469</v>
      </c>
      <c r="BX67" s="40"/>
      <c r="BY67" s="40"/>
      <c r="BZ67" s="40"/>
      <c r="CA67" s="82"/>
    </row>
    <row r="68" spans="1:83" ht="43.95" hidden="1" customHeight="1">
      <c r="A68" s="39">
        <v>63</v>
      </c>
      <c r="B68" s="19" t="s">
        <v>108</v>
      </c>
      <c r="C68" s="39">
        <v>2012</v>
      </c>
      <c r="D68" s="39" t="s">
        <v>556</v>
      </c>
      <c r="E68" s="39" t="s">
        <v>593</v>
      </c>
      <c r="F68" s="39"/>
      <c r="G68" s="39"/>
      <c r="H68" s="39"/>
      <c r="I68" s="39"/>
      <c r="J68" s="39"/>
      <c r="K68" s="39" t="s">
        <v>22</v>
      </c>
      <c r="L68" s="39"/>
      <c r="M68" s="39"/>
      <c r="N68" s="39" t="s">
        <v>104</v>
      </c>
      <c r="O68" s="39" t="s">
        <v>22</v>
      </c>
      <c r="P68" s="39" t="s">
        <v>22</v>
      </c>
      <c r="Q68" s="39"/>
      <c r="R68" s="39"/>
      <c r="S68" s="39" t="s">
        <v>22</v>
      </c>
      <c r="T68" s="39"/>
      <c r="U68" s="39"/>
      <c r="V68" s="39" t="s">
        <v>22</v>
      </c>
      <c r="W68" s="39" t="s">
        <v>22</v>
      </c>
      <c r="X68" s="39" t="s">
        <v>22</v>
      </c>
      <c r="Y68" s="39"/>
      <c r="Z68" s="39"/>
      <c r="AA68" s="39"/>
      <c r="AB68" s="39"/>
      <c r="AC68" s="39"/>
      <c r="AD68" s="39"/>
      <c r="AE68" s="39"/>
      <c r="AF68" s="39" t="s">
        <v>22</v>
      </c>
      <c r="AG68" s="39" t="s">
        <v>22</v>
      </c>
      <c r="AH68" s="39"/>
      <c r="AI68" s="39"/>
      <c r="AJ68" s="39" t="s">
        <v>22</v>
      </c>
      <c r="AK68" s="39" t="s">
        <v>22</v>
      </c>
      <c r="AL68" s="39"/>
      <c r="AM68" s="39" t="s">
        <v>22</v>
      </c>
      <c r="AN68" s="39"/>
      <c r="AO68" s="39"/>
      <c r="AP68" s="39" t="s">
        <v>22</v>
      </c>
      <c r="AQ68" s="39" t="s">
        <v>22</v>
      </c>
      <c r="AR68" s="39"/>
      <c r="AS68" s="39"/>
      <c r="AT68" s="39"/>
      <c r="AU68" s="39"/>
      <c r="AV68" s="39"/>
      <c r="AW68" s="39"/>
      <c r="AX68" s="39" t="s">
        <v>22</v>
      </c>
      <c r="AY68" s="39"/>
      <c r="AZ68" s="39"/>
      <c r="BA68" s="39"/>
      <c r="BB68" s="39"/>
      <c r="BC68" s="39"/>
      <c r="BD68" s="39" t="s">
        <v>22</v>
      </c>
      <c r="BE68" s="39"/>
      <c r="BF68" s="39" t="s">
        <v>22</v>
      </c>
      <c r="BG68" s="39"/>
      <c r="BH68" s="39"/>
      <c r="BI68" s="39"/>
      <c r="BJ68" s="39" t="s">
        <v>22</v>
      </c>
      <c r="BK68" s="39" t="s">
        <v>22</v>
      </c>
      <c r="BL68" s="39"/>
      <c r="BM68" s="39" t="s">
        <v>22</v>
      </c>
      <c r="BN68" s="39"/>
      <c r="BO68" s="39"/>
      <c r="BP68" s="39"/>
      <c r="BQ68" s="39"/>
      <c r="BR68" s="39"/>
      <c r="BS68" s="39"/>
      <c r="BT68" s="39"/>
      <c r="BU68" s="39" t="s">
        <v>184</v>
      </c>
      <c r="BV68" s="46" t="s">
        <v>340</v>
      </c>
      <c r="BW68" s="46" t="s">
        <v>341</v>
      </c>
      <c r="BX68" s="46" t="s">
        <v>342</v>
      </c>
      <c r="BY68" s="46"/>
      <c r="BZ68" s="44" t="s">
        <v>226</v>
      </c>
      <c r="CA68" s="82"/>
    </row>
    <row r="69" spans="1:83" ht="55.05" hidden="1" customHeight="1">
      <c r="A69" s="39">
        <v>64</v>
      </c>
      <c r="B69" s="15" t="s">
        <v>946</v>
      </c>
      <c r="C69" s="40">
        <v>2008</v>
      </c>
      <c r="D69" s="39" t="s">
        <v>555</v>
      </c>
      <c r="E69" s="39" t="s">
        <v>950</v>
      </c>
      <c r="F69" s="39" t="s">
        <v>22</v>
      </c>
      <c r="G69" s="39"/>
      <c r="H69" s="39"/>
      <c r="I69" s="39"/>
      <c r="J69" s="39"/>
      <c r="K69" s="39"/>
      <c r="L69" s="39"/>
      <c r="M69" s="39"/>
      <c r="N69" s="40" t="s">
        <v>104</v>
      </c>
      <c r="O69" s="62"/>
      <c r="P69" s="39" t="s">
        <v>22</v>
      </c>
      <c r="Q69" s="40"/>
      <c r="R69" s="40"/>
      <c r="S69" s="39" t="s">
        <v>22</v>
      </c>
      <c r="T69" s="39"/>
      <c r="U69" s="39"/>
      <c r="V69" s="39" t="s">
        <v>22</v>
      </c>
      <c r="W69" s="39" t="s">
        <v>22</v>
      </c>
      <c r="X69" s="40" t="s">
        <v>22</v>
      </c>
      <c r="Y69" s="39"/>
      <c r="Z69" s="39"/>
      <c r="AA69" s="40"/>
      <c r="AB69" s="40"/>
      <c r="AC69" s="40" t="s">
        <v>22</v>
      </c>
      <c r="AD69" s="40"/>
      <c r="AE69" s="40" t="s">
        <v>22</v>
      </c>
      <c r="AF69" s="40"/>
      <c r="AG69" s="39" t="s">
        <v>22</v>
      </c>
      <c r="AH69" s="39"/>
      <c r="AI69" s="39"/>
      <c r="AJ69" s="39"/>
      <c r="AK69" s="39"/>
      <c r="AL69" s="40"/>
      <c r="AM69" s="39" t="s">
        <v>22</v>
      </c>
      <c r="AN69" s="39" t="s">
        <v>22</v>
      </c>
      <c r="AO69" s="39" t="s">
        <v>22</v>
      </c>
      <c r="AP69" s="39"/>
      <c r="AQ69" s="40" t="s">
        <v>22</v>
      </c>
      <c r="AR69" s="40"/>
      <c r="AS69" s="40"/>
      <c r="AT69" s="40"/>
      <c r="AU69" s="40"/>
      <c r="AV69" s="40"/>
      <c r="AW69" s="40"/>
      <c r="AX69" s="40"/>
      <c r="AY69" s="40"/>
      <c r="AZ69" s="40" t="s">
        <v>22</v>
      </c>
      <c r="BA69" s="40"/>
      <c r="BB69" s="39"/>
      <c r="BC69" s="40"/>
      <c r="BD69" s="40" t="s">
        <v>22</v>
      </c>
      <c r="BE69" s="40"/>
      <c r="BF69" s="40" t="s">
        <v>22</v>
      </c>
      <c r="BG69" s="40"/>
      <c r="BH69" s="40"/>
      <c r="BI69" s="40"/>
      <c r="BJ69" s="39" t="s">
        <v>22</v>
      </c>
      <c r="BK69" s="39" t="s">
        <v>22</v>
      </c>
      <c r="BL69" s="40"/>
      <c r="BM69" s="39" t="s">
        <v>22</v>
      </c>
      <c r="BN69" s="40"/>
      <c r="BO69" s="40"/>
      <c r="BP69" s="40"/>
      <c r="BQ69" s="40"/>
      <c r="BR69" s="39"/>
      <c r="BS69" s="40"/>
      <c r="BT69" s="40"/>
      <c r="BU69" s="39" t="s">
        <v>183</v>
      </c>
      <c r="BV69" s="39" t="s">
        <v>951</v>
      </c>
      <c r="BW69" s="39" t="s">
        <v>952</v>
      </c>
      <c r="BX69" s="40"/>
      <c r="BY69" s="40"/>
      <c r="BZ69" s="40"/>
      <c r="CA69" s="82"/>
    </row>
    <row r="70" spans="1:83" ht="226.05" hidden="1" customHeight="1">
      <c r="A70" s="39">
        <v>65</v>
      </c>
      <c r="B70" s="19" t="s">
        <v>107</v>
      </c>
      <c r="C70" s="39">
        <v>2012</v>
      </c>
      <c r="D70" s="39" t="s">
        <v>556</v>
      </c>
      <c r="E70" s="39" t="s">
        <v>592</v>
      </c>
      <c r="F70" s="39"/>
      <c r="G70" s="39"/>
      <c r="H70" s="39"/>
      <c r="I70" s="39"/>
      <c r="J70" s="39" t="s">
        <v>22</v>
      </c>
      <c r="K70" s="39"/>
      <c r="L70" s="39"/>
      <c r="M70" s="39"/>
      <c r="N70" s="39" t="s">
        <v>104</v>
      </c>
      <c r="O70" s="39" t="s">
        <v>22</v>
      </c>
      <c r="P70" s="39" t="s">
        <v>22</v>
      </c>
      <c r="Q70" s="39"/>
      <c r="R70" s="39"/>
      <c r="S70" s="39" t="s">
        <v>22</v>
      </c>
      <c r="T70" s="39"/>
      <c r="U70" s="39"/>
      <c r="V70" s="39" t="s">
        <v>22</v>
      </c>
      <c r="W70" s="39" t="s">
        <v>22</v>
      </c>
      <c r="X70" s="39" t="s">
        <v>22</v>
      </c>
      <c r="Y70" s="39"/>
      <c r="Z70" s="39"/>
      <c r="AA70" s="39"/>
      <c r="AB70" s="39"/>
      <c r="AC70" s="39" t="s">
        <v>22</v>
      </c>
      <c r="AD70" s="39"/>
      <c r="AE70" s="39" t="s">
        <v>22</v>
      </c>
      <c r="AF70" s="39"/>
      <c r="AG70" s="39"/>
      <c r="AH70" s="39" t="s">
        <v>22</v>
      </c>
      <c r="AI70" s="39" t="s">
        <v>22</v>
      </c>
      <c r="AJ70" s="39"/>
      <c r="AK70" s="39"/>
      <c r="AL70" s="39"/>
      <c r="AM70" s="39" t="s">
        <v>22</v>
      </c>
      <c r="AN70" s="39"/>
      <c r="AO70" s="39" t="s">
        <v>22</v>
      </c>
      <c r="AP70" s="39"/>
      <c r="AQ70" s="39" t="s">
        <v>22</v>
      </c>
      <c r="AR70" s="39"/>
      <c r="AS70" s="39" t="s">
        <v>22</v>
      </c>
      <c r="AT70" s="39"/>
      <c r="AU70" s="39"/>
      <c r="AV70" s="39"/>
      <c r="AW70" s="39"/>
      <c r="AX70" s="39" t="s">
        <v>22</v>
      </c>
      <c r="AY70" s="39" t="s">
        <v>22</v>
      </c>
      <c r="AZ70" s="39"/>
      <c r="BA70" s="39"/>
      <c r="BB70" s="39"/>
      <c r="BC70" s="39"/>
      <c r="BD70" s="39" t="s">
        <v>22</v>
      </c>
      <c r="BE70" s="39"/>
      <c r="BF70" s="39" t="s">
        <v>22</v>
      </c>
      <c r="BG70" s="39"/>
      <c r="BH70" s="39"/>
      <c r="BI70" s="39"/>
      <c r="BJ70" s="39" t="s">
        <v>22</v>
      </c>
      <c r="BK70" s="39" t="s">
        <v>22</v>
      </c>
      <c r="BL70" s="39"/>
      <c r="BM70" s="39" t="s">
        <v>22</v>
      </c>
      <c r="BN70" s="39"/>
      <c r="BO70" s="39"/>
      <c r="BP70" s="39" t="s">
        <v>22</v>
      </c>
      <c r="BQ70" s="39"/>
      <c r="BR70" s="39"/>
      <c r="BS70" s="39"/>
      <c r="BT70" s="39"/>
      <c r="BU70" s="39" t="s">
        <v>184</v>
      </c>
      <c r="BV70" s="46" t="s">
        <v>337</v>
      </c>
      <c r="BW70" s="46" t="s">
        <v>338</v>
      </c>
      <c r="BX70" s="46" t="s">
        <v>339</v>
      </c>
      <c r="BY70" s="46"/>
      <c r="BZ70" s="44" t="s">
        <v>225</v>
      </c>
      <c r="CA70" s="82"/>
    </row>
    <row r="71" spans="1:83" ht="67.2" hidden="1" customHeight="1">
      <c r="A71" s="39">
        <v>66</v>
      </c>
      <c r="B71" s="15" t="s">
        <v>798</v>
      </c>
      <c r="C71" s="39">
        <v>2011</v>
      </c>
      <c r="D71" s="39" t="s">
        <v>556</v>
      </c>
      <c r="E71" s="39" t="s">
        <v>883</v>
      </c>
      <c r="F71" s="39"/>
      <c r="G71" s="39" t="s">
        <v>22</v>
      </c>
      <c r="H71" s="39"/>
      <c r="I71" s="39"/>
      <c r="J71" s="39"/>
      <c r="K71" s="39"/>
      <c r="L71" s="39"/>
      <c r="M71" s="39"/>
      <c r="N71" s="39" t="s">
        <v>636</v>
      </c>
      <c r="O71" s="39"/>
      <c r="P71" s="93" t="s">
        <v>22</v>
      </c>
      <c r="Q71" s="93"/>
      <c r="R71" s="93" t="s">
        <v>22</v>
      </c>
      <c r="S71" s="93"/>
      <c r="T71" s="93"/>
      <c r="U71" s="93"/>
      <c r="V71" s="93" t="s">
        <v>22</v>
      </c>
      <c r="W71" s="93" t="s">
        <v>22</v>
      </c>
      <c r="X71" s="93" t="s">
        <v>22</v>
      </c>
      <c r="Y71" s="93"/>
      <c r="Z71" s="93"/>
      <c r="AA71" s="93" t="s">
        <v>22</v>
      </c>
      <c r="AB71" s="93" t="s">
        <v>22</v>
      </c>
      <c r="AC71" s="93" t="s">
        <v>22</v>
      </c>
      <c r="AD71" s="93" t="s">
        <v>22</v>
      </c>
      <c r="AE71" s="93" t="s">
        <v>22</v>
      </c>
      <c r="AF71" s="93"/>
      <c r="AG71" s="93" t="s">
        <v>22</v>
      </c>
      <c r="AH71" s="93"/>
      <c r="AI71" s="93"/>
      <c r="AJ71" s="93"/>
      <c r="AK71" s="93"/>
      <c r="AL71" s="93"/>
      <c r="AM71" s="93" t="s">
        <v>22</v>
      </c>
      <c r="AN71" s="93"/>
      <c r="AO71" s="93" t="s">
        <v>22</v>
      </c>
      <c r="AP71" s="93"/>
      <c r="AQ71" s="93"/>
      <c r="AR71" s="93" t="s">
        <v>22</v>
      </c>
      <c r="AS71" s="93"/>
      <c r="AT71" s="93"/>
      <c r="AU71" s="93"/>
      <c r="AV71" s="93"/>
      <c r="AW71" s="93"/>
      <c r="AX71" s="93"/>
      <c r="AY71" s="93"/>
      <c r="AZ71" s="93" t="s">
        <v>22</v>
      </c>
      <c r="BA71" s="93"/>
      <c r="BB71" s="93"/>
      <c r="BC71" s="93"/>
      <c r="BD71" s="93"/>
      <c r="BE71" s="93"/>
      <c r="BF71" s="93" t="s">
        <v>22</v>
      </c>
      <c r="BG71" s="93"/>
      <c r="BH71" s="93"/>
      <c r="BI71" s="93"/>
      <c r="BJ71" s="93" t="s">
        <v>22</v>
      </c>
      <c r="BK71" s="93" t="s">
        <v>22</v>
      </c>
      <c r="BL71" s="93"/>
      <c r="BM71" s="93" t="s">
        <v>22</v>
      </c>
      <c r="BN71" s="93"/>
      <c r="BO71" s="93"/>
      <c r="BP71" s="93"/>
      <c r="BQ71" s="93"/>
      <c r="BR71" s="93"/>
      <c r="BS71" s="93"/>
      <c r="BT71" s="93"/>
      <c r="BU71" s="93" t="s">
        <v>184</v>
      </c>
      <c r="BV71" s="46" t="s">
        <v>884</v>
      </c>
      <c r="BW71" s="46" t="s">
        <v>885</v>
      </c>
      <c r="BX71" s="46"/>
      <c r="BY71" s="46"/>
      <c r="BZ71" s="46"/>
      <c r="CA71" s="82"/>
    </row>
    <row r="72" spans="1:83" s="61" customFormat="1" ht="73.05" hidden="1" customHeight="1">
      <c r="A72" s="39">
        <v>67</v>
      </c>
      <c r="B72" s="19" t="s">
        <v>148</v>
      </c>
      <c r="C72" s="39">
        <v>2012</v>
      </c>
      <c r="D72" s="39" t="s">
        <v>556</v>
      </c>
      <c r="E72" s="39" t="s">
        <v>600</v>
      </c>
      <c r="F72" s="39"/>
      <c r="G72" s="39"/>
      <c r="H72" s="39"/>
      <c r="I72" s="39"/>
      <c r="J72" s="39"/>
      <c r="K72" s="39"/>
      <c r="L72" s="39"/>
      <c r="M72" s="39"/>
      <c r="N72" s="39" t="s">
        <v>149</v>
      </c>
      <c r="O72" s="39"/>
      <c r="P72" s="39" t="s">
        <v>22</v>
      </c>
      <c r="Q72" s="39"/>
      <c r="R72" s="39" t="s">
        <v>22</v>
      </c>
      <c r="S72" s="39" t="s">
        <v>22</v>
      </c>
      <c r="T72" s="39" t="s">
        <v>22</v>
      </c>
      <c r="U72" s="39"/>
      <c r="V72" s="39"/>
      <c r="W72" s="39" t="s">
        <v>22</v>
      </c>
      <c r="X72" s="39"/>
      <c r="Y72" s="39"/>
      <c r="Z72" s="39"/>
      <c r="AA72" s="39"/>
      <c r="AB72" s="39" t="s">
        <v>22</v>
      </c>
      <c r="AC72" s="39" t="s">
        <v>22</v>
      </c>
      <c r="AD72" s="39" t="s">
        <v>22</v>
      </c>
      <c r="AE72" s="39" t="s">
        <v>22</v>
      </c>
      <c r="AF72" s="39" t="s">
        <v>22</v>
      </c>
      <c r="AG72" s="39" t="s">
        <v>22</v>
      </c>
      <c r="AH72" s="39"/>
      <c r="AI72" s="39" t="s">
        <v>22</v>
      </c>
      <c r="AJ72" s="39" t="s">
        <v>22</v>
      </c>
      <c r="AK72" s="39"/>
      <c r="AL72" s="39"/>
      <c r="AM72" s="39" t="s">
        <v>22</v>
      </c>
      <c r="AN72" s="39" t="s">
        <v>22</v>
      </c>
      <c r="AO72" s="39" t="s">
        <v>22</v>
      </c>
      <c r="AP72" s="39" t="s">
        <v>22</v>
      </c>
      <c r="AQ72" s="39" t="s">
        <v>22</v>
      </c>
      <c r="AR72" s="39"/>
      <c r="AS72" s="39" t="s">
        <v>22</v>
      </c>
      <c r="AT72" s="39"/>
      <c r="AU72" s="39"/>
      <c r="AV72" s="39"/>
      <c r="AW72" s="39"/>
      <c r="AX72" s="39" t="s">
        <v>22</v>
      </c>
      <c r="AY72" s="39" t="s">
        <v>22</v>
      </c>
      <c r="AZ72" s="39" t="s">
        <v>22</v>
      </c>
      <c r="BA72" s="39"/>
      <c r="BB72" s="39"/>
      <c r="BC72" s="39"/>
      <c r="BD72" s="39"/>
      <c r="BE72" s="39"/>
      <c r="BF72" s="39"/>
      <c r="BG72" s="39"/>
      <c r="BH72" s="39"/>
      <c r="BI72" s="39" t="s">
        <v>22</v>
      </c>
      <c r="BJ72" s="39"/>
      <c r="BK72" s="39" t="s">
        <v>22</v>
      </c>
      <c r="BL72" s="39"/>
      <c r="BM72" s="39" t="s">
        <v>22</v>
      </c>
      <c r="BN72" s="39"/>
      <c r="BO72" s="39"/>
      <c r="BP72" s="39"/>
      <c r="BQ72" s="39"/>
      <c r="BR72" s="39"/>
      <c r="BS72" s="39"/>
      <c r="BT72" s="39"/>
      <c r="BU72" s="39" t="s">
        <v>184</v>
      </c>
      <c r="BV72" s="46" t="s">
        <v>357</v>
      </c>
      <c r="BW72" s="46" t="s">
        <v>358</v>
      </c>
      <c r="BX72" s="46" t="s">
        <v>455</v>
      </c>
      <c r="BY72" s="44" t="s">
        <v>232</v>
      </c>
      <c r="BZ72" s="44" t="s">
        <v>231</v>
      </c>
      <c r="CA72" s="82"/>
      <c r="CB72" s="60"/>
      <c r="CC72" s="60"/>
      <c r="CD72" s="60"/>
      <c r="CE72" s="60"/>
    </row>
    <row r="73" spans="1:83" ht="45" hidden="1" customHeight="1">
      <c r="A73" s="39">
        <v>68</v>
      </c>
      <c r="B73" s="19" t="s">
        <v>110</v>
      </c>
      <c r="C73" s="39">
        <v>2010</v>
      </c>
      <c r="D73" s="39" t="s">
        <v>556</v>
      </c>
      <c r="E73" s="39" t="s">
        <v>579</v>
      </c>
      <c r="F73" s="39"/>
      <c r="G73" s="39"/>
      <c r="H73" s="39" t="s">
        <v>22</v>
      </c>
      <c r="I73" s="39"/>
      <c r="J73" s="39"/>
      <c r="K73" s="39"/>
      <c r="L73" s="39"/>
      <c r="M73" s="39"/>
      <c r="N73" s="39" t="s">
        <v>104</v>
      </c>
      <c r="O73" s="39"/>
      <c r="P73" s="39" t="s">
        <v>22</v>
      </c>
      <c r="Q73" s="39"/>
      <c r="R73" s="39"/>
      <c r="S73" s="39" t="s">
        <v>22</v>
      </c>
      <c r="T73" s="39"/>
      <c r="U73" s="39"/>
      <c r="V73" s="39" t="s">
        <v>22</v>
      </c>
      <c r="W73" s="39" t="s">
        <v>22</v>
      </c>
      <c r="X73" s="39" t="s">
        <v>22</v>
      </c>
      <c r="Y73" s="39"/>
      <c r="Z73" s="39"/>
      <c r="AA73" s="39"/>
      <c r="AB73" s="39"/>
      <c r="AC73" s="39"/>
      <c r="AD73" s="39"/>
      <c r="AE73" s="39" t="s">
        <v>22</v>
      </c>
      <c r="AF73" s="39" t="s">
        <v>22</v>
      </c>
      <c r="AG73" s="39" t="s">
        <v>22</v>
      </c>
      <c r="AH73" s="39"/>
      <c r="AI73" s="39"/>
      <c r="AJ73" s="39"/>
      <c r="AK73" s="39"/>
      <c r="AL73" s="39"/>
      <c r="AM73" s="39" t="s">
        <v>22</v>
      </c>
      <c r="AN73" s="39"/>
      <c r="AO73" s="39" t="s">
        <v>22</v>
      </c>
      <c r="AP73" s="39" t="s">
        <v>22</v>
      </c>
      <c r="AQ73" s="39" t="s">
        <v>22</v>
      </c>
      <c r="AR73" s="39"/>
      <c r="AS73" s="39"/>
      <c r="AT73" s="39"/>
      <c r="AU73" s="39" t="s">
        <v>22</v>
      </c>
      <c r="AV73" s="39" t="s">
        <v>22</v>
      </c>
      <c r="AW73" s="39"/>
      <c r="AX73" s="39"/>
      <c r="AY73" s="39" t="s">
        <v>22</v>
      </c>
      <c r="AZ73" s="39" t="s">
        <v>22</v>
      </c>
      <c r="BA73" s="39"/>
      <c r="BB73" s="39"/>
      <c r="BC73" s="39"/>
      <c r="BD73" s="39" t="s">
        <v>22</v>
      </c>
      <c r="BE73" s="39"/>
      <c r="BF73" s="39"/>
      <c r="BG73" s="39" t="s">
        <v>22</v>
      </c>
      <c r="BH73" s="39"/>
      <c r="BI73" s="39"/>
      <c r="BJ73" s="39" t="s">
        <v>22</v>
      </c>
      <c r="BK73" s="39" t="s">
        <v>22</v>
      </c>
      <c r="BL73" s="39"/>
      <c r="BM73" s="39" t="s">
        <v>22</v>
      </c>
      <c r="BN73" s="39"/>
      <c r="BO73" s="39"/>
      <c r="BP73" s="39"/>
      <c r="BQ73" s="39"/>
      <c r="BR73" s="39"/>
      <c r="BS73" s="39"/>
      <c r="BT73" s="39"/>
      <c r="BU73" s="39" t="s">
        <v>184</v>
      </c>
      <c r="BV73" s="46" t="s">
        <v>294</v>
      </c>
      <c r="BW73" s="46" t="s">
        <v>295</v>
      </c>
      <c r="BX73" s="46" t="s">
        <v>296</v>
      </c>
      <c r="BY73" s="46"/>
      <c r="BZ73" s="46"/>
      <c r="CA73" s="82"/>
    </row>
    <row r="74" spans="1:83" ht="63" hidden="1" customHeight="1">
      <c r="A74" s="39">
        <v>69</v>
      </c>
      <c r="B74" s="19" t="s">
        <v>109</v>
      </c>
      <c r="C74" s="39">
        <v>2009</v>
      </c>
      <c r="D74" s="39" t="s">
        <v>556</v>
      </c>
      <c r="E74" s="39" t="s">
        <v>573</v>
      </c>
      <c r="F74" s="39"/>
      <c r="G74" s="39"/>
      <c r="H74" s="39" t="s">
        <v>22</v>
      </c>
      <c r="I74" s="39"/>
      <c r="J74" s="39"/>
      <c r="K74" s="39"/>
      <c r="L74" s="39"/>
      <c r="M74" s="39"/>
      <c r="N74" s="39" t="s">
        <v>104</v>
      </c>
      <c r="O74" s="39"/>
      <c r="P74" s="39" t="s">
        <v>22</v>
      </c>
      <c r="Q74" s="39"/>
      <c r="R74" s="39"/>
      <c r="S74" s="39" t="s">
        <v>22</v>
      </c>
      <c r="T74" s="39"/>
      <c r="U74" s="39"/>
      <c r="V74" s="39" t="s">
        <v>22</v>
      </c>
      <c r="W74" s="39" t="s">
        <v>22</v>
      </c>
      <c r="X74" s="39" t="s">
        <v>22</v>
      </c>
      <c r="Y74" s="39" t="s">
        <v>22</v>
      </c>
      <c r="Z74" s="39"/>
      <c r="AA74" s="39"/>
      <c r="AB74" s="39" t="s">
        <v>22</v>
      </c>
      <c r="AC74" s="39"/>
      <c r="AD74" s="39" t="s">
        <v>22</v>
      </c>
      <c r="AE74" s="39"/>
      <c r="AF74" s="39"/>
      <c r="AG74" s="39" t="s">
        <v>22</v>
      </c>
      <c r="AH74" s="39"/>
      <c r="AI74" s="39"/>
      <c r="AJ74" s="39"/>
      <c r="AK74" s="39"/>
      <c r="AL74" s="39"/>
      <c r="AM74" s="39" t="s">
        <v>22</v>
      </c>
      <c r="AN74" s="39"/>
      <c r="AO74" s="39" t="s">
        <v>22</v>
      </c>
      <c r="AP74" s="39"/>
      <c r="AQ74" s="39" t="s">
        <v>22</v>
      </c>
      <c r="AR74" s="39"/>
      <c r="AS74" s="39"/>
      <c r="AT74" s="39"/>
      <c r="AU74" s="39"/>
      <c r="AV74" s="39" t="s">
        <v>22</v>
      </c>
      <c r="AW74" s="39"/>
      <c r="AX74" s="39"/>
      <c r="AY74" s="39" t="s">
        <v>22</v>
      </c>
      <c r="AZ74" s="39" t="s">
        <v>22</v>
      </c>
      <c r="BA74" s="39"/>
      <c r="BB74" s="39"/>
      <c r="BC74" s="39"/>
      <c r="BD74" s="39" t="s">
        <v>22</v>
      </c>
      <c r="BE74" s="39"/>
      <c r="BF74" s="39"/>
      <c r="BG74" s="39" t="s">
        <v>22</v>
      </c>
      <c r="BH74" s="39" t="s">
        <v>22</v>
      </c>
      <c r="BI74" s="39"/>
      <c r="BJ74" s="39" t="s">
        <v>22</v>
      </c>
      <c r="BK74" s="39" t="s">
        <v>22</v>
      </c>
      <c r="BL74" s="39"/>
      <c r="BM74" s="39" t="s">
        <v>22</v>
      </c>
      <c r="BN74" s="39"/>
      <c r="BO74" s="39"/>
      <c r="BP74" s="39"/>
      <c r="BQ74" s="39"/>
      <c r="BR74" s="39"/>
      <c r="BS74" s="39"/>
      <c r="BT74" s="39"/>
      <c r="BU74" s="39" t="s">
        <v>184</v>
      </c>
      <c r="BV74" s="46" t="s">
        <v>279</v>
      </c>
      <c r="BW74" s="46" t="s">
        <v>453</v>
      </c>
      <c r="BX74" s="46" t="s">
        <v>280</v>
      </c>
      <c r="BY74" s="46"/>
      <c r="BZ74" s="46"/>
      <c r="CA74" s="82"/>
    </row>
    <row r="75" spans="1:83" ht="56.55" customHeight="1">
      <c r="A75" s="39">
        <v>70</v>
      </c>
      <c r="B75" s="91" t="s">
        <v>488</v>
      </c>
      <c r="C75" s="39">
        <v>2008</v>
      </c>
      <c r="D75" s="39" t="s">
        <v>555</v>
      </c>
      <c r="E75" s="39" t="s">
        <v>620</v>
      </c>
      <c r="F75" s="39"/>
      <c r="G75" s="39" t="s">
        <v>22</v>
      </c>
      <c r="H75" s="39"/>
      <c r="I75" s="39"/>
      <c r="J75" s="39"/>
      <c r="K75" s="39"/>
      <c r="L75" s="39"/>
      <c r="M75" s="39" t="s">
        <v>22</v>
      </c>
      <c r="N75" s="39" t="s">
        <v>490</v>
      </c>
      <c r="O75" s="39"/>
      <c r="P75" s="39" t="s">
        <v>22</v>
      </c>
      <c r="Q75" s="39"/>
      <c r="R75" s="39" t="s">
        <v>22</v>
      </c>
      <c r="S75" s="39"/>
      <c r="T75" s="39"/>
      <c r="U75" s="39"/>
      <c r="V75" s="39" t="s">
        <v>22</v>
      </c>
      <c r="W75" s="39" t="s">
        <v>22</v>
      </c>
      <c r="X75" s="39"/>
      <c r="Y75" s="39"/>
      <c r="Z75" s="39"/>
      <c r="AA75" s="39" t="s">
        <v>22</v>
      </c>
      <c r="AB75" s="39"/>
      <c r="AC75" s="39" t="s">
        <v>22</v>
      </c>
      <c r="AD75" s="39" t="s">
        <v>22</v>
      </c>
      <c r="AE75" s="39" t="s">
        <v>22</v>
      </c>
      <c r="AF75" s="39"/>
      <c r="AG75" s="39"/>
      <c r="AH75" s="39"/>
      <c r="AI75" s="39"/>
      <c r="AJ75" s="39"/>
      <c r="AK75" s="39"/>
      <c r="AL75" s="39" t="s">
        <v>22</v>
      </c>
      <c r="AM75" s="39"/>
      <c r="AN75" s="39"/>
      <c r="AO75" s="39" t="s">
        <v>22</v>
      </c>
      <c r="AP75" s="39"/>
      <c r="AQ75" s="39"/>
      <c r="AR75" s="39" t="s">
        <v>22</v>
      </c>
      <c r="AS75" s="39"/>
      <c r="AT75" s="39"/>
      <c r="AU75" s="39"/>
      <c r="AV75" s="39"/>
      <c r="AW75" s="39"/>
      <c r="AX75" s="39"/>
      <c r="AY75" s="39"/>
      <c r="AZ75" s="39" t="s">
        <v>22</v>
      </c>
      <c r="BA75" s="39" t="s">
        <v>22</v>
      </c>
      <c r="BB75" s="39"/>
      <c r="BC75" s="39" t="s">
        <v>22</v>
      </c>
      <c r="BD75" s="39"/>
      <c r="BE75" s="39" t="s">
        <v>22</v>
      </c>
      <c r="BF75" s="39" t="s">
        <v>22</v>
      </c>
      <c r="BG75" s="39" t="s">
        <v>22</v>
      </c>
      <c r="BH75" s="39" t="s">
        <v>22</v>
      </c>
      <c r="BI75" s="39"/>
      <c r="BJ75" s="39" t="s">
        <v>22</v>
      </c>
      <c r="BK75" s="39" t="s">
        <v>22</v>
      </c>
      <c r="BL75" s="39"/>
      <c r="BM75" s="39" t="s">
        <v>22</v>
      </c>
      <c r="BN75" s="39" t="s">
        <v>22</v>
      </c>
      <c r="BO75" s="39" t="s">
        <v>22</v>
      </c>
      <c r="BP75" s="39"/>
      <c r="BQ75" s="39" t="s">
        <v>22</v>
      </c>
      <c r="BR75" s="39" t="s">
        <v>22</v>
      </c>
      <c r="BS75" s="39" t="s">
        <v>22</v>
      </c>
      <c r="BT75" s="39" t="s">
        <v>22</v>
      </c>
      <c r="BU75" s="39" t="s">
        <v>183</v>
      </c>
      <c r="BV75" s="46" t="s">
        <v>491</v>
      </c>
      <c r="BW75" s="46" t="s">
        <v>492</v>
      </c>
      <c r="BX75" s="46"/>
      <c r="BY75" s="66" t="s">
        <v>489</v>
      </c>
      <c r="BZ75" s="46"/>
      <c r="CA75" s="82"/>
    </row>
    <row r="76" spans="1:83" ht="60" hidden="1" customHeight="1">
      <c r="A76" s="39">
        <v>71</v>
      </c>
      <c r="B76" s="15" t="s">
        <v>813</v>
      </c>
      <c r="C76" s="39">
        <v>2003</v>
      </c>
      <c r="D76" s="39" t="s">
        <v>555</v>
      </c>
      <c r="E76" s="39" t="s">
        <v>978</v>
      </c>
      <c r="F76" s="39"/>
      <c r="G76" s="39"/>
      <c r="H76" s="39" t="s">
        <v>22</v>
      </c>
      <c r="I76" s="39" t="s">
        <v>22</v>
      </c>
      <c r="J76" s="39"/>
      <c r="K76" s="39"/>
      <c r="L76" s="39" t="s">
        <v>22</v>
      </c>
      <c r="M76" s="39" t="s">
        <v>22</v>
      </c>
      <c r="N76" s="39" t="s">
        <v>899</v>
      </c>
      <c r="O76" s="39" t="s">
        <v>22</v>
      </c>
      <c r="P76" s="39" t="s">
        <v>22</v>
      </c>
      <c r="Q76" s="39"/>
      <c r="R76" s="39"/>
      <c r="S76" s="39" t="s">
        <v>22</v>
      </c>
      <c r="T76" s="39" t="s">
        <v>22</v>
      </c>
      <c r="U76" s="39"/>
      <c r="V76" s="39"/>
      <c r="W76" s="39" t="s">
        <v>22</v>
      </c>
      <c r="X76" s="39"/>
      <c r="Y76" s="39" t="s">
        <v>22</v>
      </c>
      <c r="Z76" s="39"/>
      <c r="AA76" s="39"/>
      <c r="AB76" s="39"/>
      <c r="AC76" s="39" t="s">
        <v>22</v>
      </c>
      <c r="AD76" s="39"/>
      <c r="AE76" s="39" t="s">
        <v>22</v>
      </c>
      <c r="AF76" s="39" t="s">
        <v>22</v>
      </c>
      <c r="AG76" s="39" t="s">
        <v>22</v>
      </c>
      <c r="AH76" s="39" t="s">
        <v>22</v>
      </c>
      <c r="AI76" s="39" t="s">
        <v>22</v>
      </c>
      <c r="AJ76" s="39" t="s">
        <v>22</v>
      </c>
      <c r="AK76" s="39"/>
      <c r="AL76" s="39"/>
      <c r="AM76" s="39" t="s">
        <v>22</v>
      </c>
      <c r="AN76" s="39" t="s">
        <v>22</v>
      </c>
      <c r="AO76" s="39" t="s">
        <v>22</v>
      </c>
      <c r="AP76" s="39" t="s">
        <v>22</v>
      </c>
      <c r="AQ76" s="39"/>
      <c r="AR76" s="39" t="s">
        <v>22</v>
      </c>
      <c r="AS76" s="39"/>
      <c r="AT76" s="39" t="s">
        <v>22</v>
      </c>
      <c r="AU76" s="39"/>
      <c r="AV76" s="39"/>
      <c r="AW76" s="39"/>
      <c r="AX76" s="39"/>
      <c r="AY76" s="39"/>
      <c r="AZ76" s="39"/>
      <c r="BA76" s="39"/>
      <c r="BB76" s="39"/>
      <c r="BC76" s="39"/>
      <c r="BD76" s="39"/>
      <c r="BE76" s="39" t="s">
        <v>22</v>
      </c>
      <c r="BF76" s="39" t="s">
        <v>22</v>
      </c>
      <c r="BG76" s="39" t="s">
        <v>22</v>
      </c>
      <c r="BH76" s="39" t="s">
        <v>22</v>
      </c>
      <c r="BI76" s="39"/>
      <c r="BJ76" s="39" t="s">
        <v>22</v>
      </c>
      <c r="BK76" s="39" t="s">
        <v>22</v>
      </c>
      <c r="BL76" s="39"/>
      <c r="BM76" s="39" t="s">
        <v>22</v>
      </c>
      <c r="BN76" s="39"/>
      <c r="BO76" s="39"/>
      <c r="BP76" s="39"/>
      <c r="BQ76" s="39"/>
      <c r="BR76" s="39" t="s">
        <v>22</v>
      </c>
      <c r="BS76" s="39"/>
      <c r="BT76" s="39" t="s">
        <v>22</v>
      </c>
      <c r="BU76" s="39" t="s">
        <v>184</v>
      </c>
      <c r="BV76" s="46" t="s">
        <v>919</v>
      </c>
      <c r="BW76" s="46" t="s">
        <v>918</v>
      </c>
      <c r="BX76" s="46"/>
      <c r="BY76" s="46"/>
      <c r="BZ76" s="46"/>
      <c r="CA76" s="82"/>
    </row>
    <row r="77" spans="1:83" ht="70.5" hidden="1" customHeight="1">
      <c r="A77" s="39">
        <v>72</v>
      </c>
      <c r="B77" s="19" t="s">
        <v>446</v>
      </c>
      <c r="C77" s="39">
        <v>2016</v>
      </c>
      <c r="D77" s="39" t="s">
        <v>576</v>
      </c>
      <c r="E77" s="39" t="s">
        <v>597</v>
      </c>
      <c r="F77" s="39"/>
      <c r="G77" s="39"/>
      <c r="H77" s="39"/>
      <c r="I77" s="39"/>
      <c r="J77" s="39"/>
      <c r="K77" s="39"/>
      <c r="L77" s="39"/>
      <c r="M77" s="39"/>
      <c r="N77" s="39" t="s">
        <v>447</v>
      </c>
      <c r="O77" s="39"/>
      <c r="P77" s="39" t="s">
        <v>22</v>
      </c>
      <c r="Q77" s="39"/>
      <c r="R77" s="39" t="s">
        <v>22</v>
      </c>
      <c r="S77" s="39"/>
      <c r="T77" s="39"/>
      <c r="U77" s="39" t="s">
        <v>22</v>
      </c>
      <c r="V77" s="39"/>
      <c r="W77" s="39"/>
      <c r="X77" s="39" t="s">
        <v>22</v>
      </c>
      <c r="Y77" s="39"/>
      <c r="Z77" s="39"/>
      <c r="AA77" s="39"/>
      <c r="AB77" s="39"/>
      <c r="AC77" s="39"/>
      <c r="AD77" s="39"/>
      <c r="AE77" s="39"/>
      <c r="AF77" s="39" t="s">
        <v>22</v>
      </c>
      <c r="AG77" s="39" t="s">
        <v>22</v>
      </c>
      <c r="AH77" s="39" t="s">
        <v>22</v>
      </c>
      <c r="AI77" s="39" t="s">
        <v>22</v>
      </c>
      <c r="AJ77" s="39" t="s">
        <v>22</v>
      </c>
      <c r="AK77" s="39"/>
      <c r="AL77" s="39"/>
      <c r="AM77" s="39" t="s">
        <v>22</v>
      </c>
      <c r="AN77" s="39"/>
      <c r="AO77" s="39"/>
      <c r="AP77" s="39" t="s">
        <v>22</v>
      </c>
      <c r="AQ77" s="39"/>
      <c r="AR77" s="39"/>
      <c r="AS77" s="39"/>
      <c r="AT77" s="39"/>
      <c r="AU77" s="39"/>
      <c r="AV77" s="39" t="s">
        <v>22</v>
      </c>
      <c r="AW77" s="39" t="s">
        <v>22</v>
      </c>
      <c r="AX77" s="39"/>
      <c r="AY77" s="39" t="s">
        <v>22</v>
      </c>
      <c r="AZ77" s="39"/>
      <c r="BA77" s="39"/>
      <c r="BB77" s="39" t="s">
        <v>22</v>
      </c>
      <c r="BC77" s="39"/>
      <c r="BD77" s="39" t="s">
        <v>22</v>
      </c>
      <c r="BE77" s="39"/>
      <c r="BF77" s="39"/>
      <c r="BG77" s="39"/>
      <c r="BH77" s="39"/>
      <c r="BI77" s="39"/>
      <c r="BJ77" s="39" t="s">
        <v>22</v>
      </c>
      <c r="BK77" s="39"/>
      <c r="BL77" s="39"/>
      <c r="BM77" s="39" t="s">
        <v>22</v>
      </c>
      <c r="BN77" s="39"/>
      <c r="BO77" s="39"/>
      <c r="BP77" s="39"/>
      <c r="BQ77" s="39"/>
      <c r="BR77" s="39"/>
      <c r="BS77" s="39"/>
      <c r="BT77" s="39"/>
      <c r="BU77" s="39" t="s">
        <v>184</v>
      </c>
      <c r="BV77" s="46" t="s">
        <v>448</v>
      </c>
      <c r="BW77" s="46" t="s">
        <v>449</v>
      </c>
      <c r="BX77" s="46"/>
      <c r="BY77" s="59" t="s">
        <v>450</v>
      </c>
      <c r="BZ77" s="44"/>
      <c r="CA77" s="82"/>
    </row>
    <row r="78" spans="1:83" ht="73.05" hidden="1" customHeight="1">
      <c r="A78" s="39">
        <v>73</v>
      </c>
      <c r="B78" s="19" t="s">
        <v>112</v>
      </c>
      <c r="C78" s="39">
        <v>2011</v>
      </c>
      <c r="D78" s="39" t="s">
        <v>556</v>
      </c>
      <c r="E78" s="39" t="s">
        <v>583</v>
      </c>
      <c r="F78" s="39"/>
      <c r="G78" s="39"/>
      <c r="H78" s="39"/>
      <c r="I78" s="39" t="s">
        <v>22</v>
      </c>
      <c r="J78" s="39"/>
      <c r="K78" s="39"/>
      <c r="L78" s="39"/>
      <c r="M78" s="39"/>
      <c r="N78" s="39" t="s">
        <v>104</v>
      </c>
      <c r="O78" s="39" t="s">
        <v>22</v>
      </c>
      <c r="P78" s="39" t="s">
        <v>22</v>
      </c>
      <c r="Q78" s="39"/>
      <c r="R78" s="39"/>
      <c r="S78" s="39" t="s">
        <v>22</v>
      </c>
      <c r="T78" s="39"/>
      <c r="U78" s="39"/>
      <c r="V78" s="39" t="s">
        <v>22</v>
      </c>
      <c r="W78" s="39" t="s">
        <v>22</v>
      </c>
      <c r="X78" s="39" t="s">
        <v>22</v>
      </c>
      <c r="Y78" s="39" t="s">
        <v>22</v>
      </c>
      <c r="Z78" s="39"/>
      <c r="AA78" s="39"/>
      <c r="AB78" s="39" t="s">
        <v>22</v>
      </c>
      <c r="AC78" s="39" t="s">
        <v>22</v>
      </c>
      <c r="AD78" s="39" t="s">
        <v>22</v>
      </c>
      <c r="AE78" s="39" t="s">
        <v>22</v>
      </c>
      <c r="AF78" s="39"/>
      <c r="AG78" s="39" t="s">
        <v>22</v>
      </c>
      <c r="AH78" s="39"/>
      <c r="AI78" s="39"/>
      <c r="AJ78" s="39"/>
      <c r="AK78" s="39"/>
      <c r="AL78" s="39"/>
      <c r="AM78" s="39" t="s">
        <v>22</v>
      </c>
      <c r="AN78" s="39"/>
      <c r="AO78" s="39" t="s">
        <v>22</v>
      </c>
      <c r="AP78" s="39"/>
      <c r="AQ78" s="39" t="s">
        <v>22</v>
      </c>
      <c r="AR78" s="39"/>
      <c r="AS78" s="39"/>
      <c r="AT78" s="39"/>
      <c r="AU78" s="39" t="s">
        <v>22</v>
      </c>
      <c r="AV78" s="39"/>
      <c r="AW78" s="39"/>
      <c r="AX78" s="39"/>
      <c r="AY78" s="39"/>
      <c r="AZ78" s="39" t="s">
        <v>22</v>
      </c>
      <c r="BA78" s="39"/>
      <c r="BB78" s="39"/>
      <c r="BC78" s="39"/>
      <c r="BD78" s="39" t="s">
        <v>22</v>
      </c>
      <c r="BE78" s="39"/>
      <c r="BF78" s="39"/>
      <c r="BG78" s="39"/>
      <c r="BH78" s="39" t="s">
        <v>22</v>
      </c>
      <c r="BI78" s="39"/>
      <c r="BJ78" s="39" t="s">
        <v>22</v>
      </c>
      <c r="BK78" s="39" t="s">
        <v>22</v>
      </c>
      <c r="BL78" s="39"/>
      <c r="BM78" s="39" t="s">
        <v>22</v>
      </c>
      <c r="BN78" s="39"/>
      <c r="BO78" s="39"/>
      <c r="BP78" s="39"/>
      <c r="BQ78" s="39"/>
      <c r="BR78" s="39"/>
      <c r="BS78" s="39"/>
      <c r="BT78" s="39"/>
      <c r="BU78" s="39" t="s">
        <v>184</v>
      </c>
      <c r="BV78" s="46" t="s">
        <v>315</v>
      </c>
      <c r="BW78" s="46" t="s">
        <v>316</v>
      </c>
      <c r="BX78" s="46" t="s">
        <v>317</v>
      </c>
      <c r="BY78" s="46"/>
      <c r="BZ78" s="46"/>
      <c r="CA78" s="82"/>
    </row>
    <row r="79" spans="1:83" ht="70.5" hidden="1" customHeight="1">
      <c r="A79" s="39">
        <v>74</v>
      </c>
      <c r="B79" s="19" t="s">
        <v>639</v>
      </c>
      <c r="C79" s="39">
        <v>1978</v>
      </c>
      <c r="D79" s="39" t="s">
        <v>555</v>
      </c>
      <c r="E79" s="39" t="s">
        <v>642</v>
      </c>
      <c r="F79" s="39"/>
      <c r="G79" s="39"/>
      <c r="H79" s="39"/>
      <c r="I79" s="39"/>
      <c r="J79" s="39"/>
      <c r="K79" s="39"/>
      <c r="L79" s="39"/>
      <c r="M79" s="39"/>
      <c r="N79" s="39" t="s">
        <v>98</v>
      </c>
      <c r="O79" s="39"/>
      <c r="P79" s="39" t="s">
        <v>22</v>
      </c>
      <c r="Q79" s="39"/>
      <c r="R79" s="39" t="s">
        <v>22</v>
      </c>
      <c r="S79" s="39"/>
      <c r="T79" s="39"/>
      <c r="U79" s="39" t="s">
        <v>22</v>
      </c>
      <c r="V79" s="39"/>
      <c r="W79" s="39"/>
      <c r="X79" s="39" t="s">
        <v>22</v>
      </c>
      <c r="Y79" s="39"/>
      <c r="Z79" s="39"/>
      <c r="AA79" s="39"/>
      <c r="AB79" s="39" t="s">
        <v>22</v>
      </c>
      <c r="AC79" s="39" t="s">
        <v>22</v>
      </c>
      <c r="AD79" s="39"/>
      <c r="AE79" s="39" t="s">
        <v>22</v>
      </c>
      <c r="AF79" s="39" t="s">
        <v>22</v>
      </c>
      <c r="AG79" s="39" t="s">
        <v>22</v>
      </c>
      <c r="AH79" s="39"/>
      <c r="AI79" s="39"/>
      <c r="AJ79" s="39"/>
      <c r="AK79" s="39"/>
      <c r="AL79" s="39"/>
      <c r="AM79" s="39" t="s">
        <v>22</v>
      </c>
      <c r="AN79" s="39" t="s">
        <v>22</v>
      </c>
      <c r="AO79" s="39" t="s">
        <v>22</v>
      </c>
      <c r="AP79" s="39" t="s">
        <v>22</v>
      </c>
      <c r="AQ79" s="39"/>
      <c r="AR79" s="39" t="s">
        <v>22</v>
      </c>
      <c r="AS79" s="39"/>
      <c r="AT79" s="39" t="s">
        <v>22</v>
      </c>
      <c r="AU79" s="39"/>
      <c r="AV79" s="39"/>
      <c r="AW79" s="39"/>
      <c r="AX79" s="39"/>
      <c r="AY79" s="39" t="s">
        <v>22</v>
      </c>
      <c r="AZ79" s="39" t="s">
        <v>22</v>
      </c>
      <c r="BA79" s="39" t="s">
        <v>22</v>
      </c>
      <c r="BB79" s="39" t="s">
        <v>22</v>
      </c>
      <c r="BC79" s="39"/>
      <c r="BD79" s="39" t="s">
        <v>22</v>
      </c>
      <c r="BE79" s="39"/>
      <c r="BF79" s="39"/>
      <c r="BG79" s="39"/>
      <c r="BH79" s="39"/>
      <c r="BI79" s="39"/>
      <c r="BJ79" s="39" t="s">
        <v>22</v>
      </c>
      <c r="BK79" s="39"/>
      <c r="BL79" s="39"/>
      <c r="BM79" s="39" t="s">
        <v>22</v>
      </c>
      <c r="BN79" s="39" t="s">
        <v>22</v>
      </c>
      <c r="BO79" s="39" t="s">
        <v>22</v>
      </c>
      <c r="BP79" s="39"/>
      <c r="BQ79" s="39"/>
      <c r="BR79" s="39"/>
      <c r="BS79" s="39"/>
      <c r="BT79" s="39" t="s">
        <v>22</v>
      </c>
      <c r="BU79" s="39" t="s">
        <v>184</v>
      </c>
      <c r="BV79" s="46" t="s">
        <v>644</v>
      </c>
      <c r="BW79" s="46" t="s">
        <v>645</v>
      </c>
      <c r="BX79" s="46" t="s">
        <v>643</v>
      </c>
      <c r="BY79" s="46"/>
      <c r="BZ79" s="46"/>
      <c r="CA79" s="82"/>
    </row>
    <row r="80" spans="1:83" ht="72.75" hidden="1" customHeight="1">
      <c r="A80" s="39">
        <v>75</v>
      </c>
      <c r="B80" s="19" t="s">
        <v>128</v>
      </c>
      <c r="C80" s="39">
        <v>2012</v>
      </c>
      <c r="D80" s="39" t="s">
        <v>555</v>
      </c>
      <c r="E80" s="39" t="s">
        <v>596</v>
      </c>
      <c r="F80" s="39"/>
      <c r="G80" s="39"/>
      <c r="H80" s="39"/>
      <c r="I80" s="39"/>
      <c r="J80" s="39"/>
      <c r="K80" s="39"/>
      <c r="L80" s="39"/>
      <c r="M80" s="39"/>
      <c r="N80" s="39" t="s">
        <v>129</v>
      </c>
      <c r="O80" s="39"/>
      <c r="P80" s="39" t="s">
        <v>22</v>
      </c>
      <c r="Q80" s="39"/>
      <c r="R80" s="39" t="s">
        <v>22</v>
      </c>
      <c r="S80" s="39"/>
      <c r="T80" s="39"/>
      <c r="U80" s="39" t="s">
        <v>22</v>
      </c>
      <c r="V80" s="39"/>
      <c r="W80" s="39"/>
      <c r="X80" s="39" t="s">
        <v>22</v>
      </c>
      <c r="Y80" s="39"/>
      <c r="Z80" s="39"/>
      <c r="AA80" s="39"/>
      <c r="AB80" s="39"/>
      <c r="AC80" s="39"/>
      <c r="AD80" s="39"/>
      <c r="AE80" s="39"/>
      <c r="AF80" s="39" t="s">
        <v>22</v>
      </c>
      <c r="AG80" s="39" t="s">
        <v>22</v>
      </c>
      <c r="AH80" s="39" t="s">
        <v>22</v>
      </c>
      <c r="AI80" s="39" t="s">
        <v>22</v>
      </c>
      <c r="AJ80" s="39" t="s">
        <v>22</v>
      </c>
      <c r="AK80" s="39"/>
      <c r="AL80" s="39"/>
      <c r="AM80" s="39" t="s">
        <v>22</v>
      </c>
      <c r="AN80" s="39" t="s">
        <v>22</v>
      </c>
      <c r="AO80" s="39"/>
      <c r="AP80" s="39" t="s">
        <v>22</v>
      </c>
      <c r="AQ80" s="39"/>
      <c r="AR80" s="39"/>
      <c r="AS80" s="39"/>
      <c r="AT80" s="39"/>
      <c r="AU80" s="39"/>
      <c r="AV80" s="39"/>
      <c r="AW80" s="39" t="s">
        <v>22</v>
      </c>
      <c r="AX80" s="39"/>
      <c r="AY80" s="39"/>
      <c r="AZ80" s="39"/>
      <c r="BA80" s="39"/>
      <c r="BB80" s="39" t="s">
        <v>22</v>
      </c>
      <c r="BC80" s="39"/>
      <c r="BD80" s="39" t="s">
        <v>22</v>
      </c>
      <c r="BE80" s="39"/>
      <c r="BF80" s="39"/>
      <c r="BG80" s="39"/>
      <c r="BH80" s="39"/>
      <c r="BI80" s="39"/>
      <c r="BJ80" s="39" t="s">
        <v>22</v>
      </c>
      <c r="BK80" s="39"/>
      <c r="BL80" s="39"/>
      <c r="BM80" s="39" t="s">
        <v>22</v>
      </c>
      <c r="BN80" s="39"/>
      <c r="BO80" s="39"/>
      <c r="BP80" s="39"/>
      <c r="BQ80" s="39"/>
      <c r="BR80" s="39"/>
      <c r="BS80" s="39"/>
      <c r="BT80" s="39"/>
      <c r="BU80" s="39" t="s">
        <v>184</v>
      </c>
      <c r="BV80" s="46" t="s">
        <v>348</v>
      </c>
      <c r="BW80" s="46" t="s">
        <v>349</v>
      </c>
      <c r="BX80" s="46" t="s">
        <v>350</v>
      </c>
      <c r="BY80" s="46"/>
      <c r="BZ80" s="44" t="s">
        <v>227</v>
      </c>
      <c r="CA80" s="82"/>
    </row>
    <row r="81" spans="1:79" ht="70.8" hidden="1" customHeight="1">
      <c r="A81" s="39">
        <v>76</v>
      </c>
      <c r="B81" s="19" t="s">
        <v>496</v>
      </c>
      <c r="C81" s="39">
        <v>2011</v>
      </c>
      <c r="D81" s="39" t="s">
        <v>555</v>
      </c>
      <c r="E81" s="39" t="s">
        <v>621</v>
      </c>
      <c r="F81" s="39"/>
      <c r="G81" s="39"/>
      <c r="H81" s="39"/>
      <c r="I81" s="39"/>
      <c r="J81" s="39"/>
      <c r="K81" s="39"/>
      <c r="L81" s="39"/>
      <c r="M81" s="39"/>
      <c r="N81" s="39" t="s">
        <v>493</v>
      </c>
      <c r="O81" s="39" t="s">
        <v>22</v>
      </c>
      <c r="P81" s="39" t="s">
        <v>22</v>
      </c>
      <c r="Q81" s="39"/>
      <c r="R81" s="39" t="s">
        <v>22</v>
      </c>
      <c r="S81" s="39"/>
      <c r="T81" s="39" t="s">
        <v>22</v>
      </c>
      <c r="U81" s="39"/>
      <c r="V81" s="39"/>
      <c r="W81" s="39"/>
      <c r="X81" s="39"/>
      <c r="Y81" s="39"/>
      <c r="Z81" s="39"/>
      <c r="AA81" s="39"/>
      <c r="AB81" s="39"/>
      <c r="AC81" s="39"/>
      <c r="AD81" s="39"/>
      <c r="AE81" s="39"/>
      <c r="AF81" s="39"/>
      <c r="AG81" s="39" t="s">
        <v>22</v>
      </c>
      <c r="AH81" s="39" t="s">
        <v>22</v>
      </c>
      <c r="AI81" s="39" t="s">
        <v>22</v>
      </c>
      <c r="AJ81" s="39" t="s">
        <v>22</v>
      </c>
      <c r="AK81" s="39"/>
      <c r="AL81" s="39"/>
      <c r="AM81" s="39" t="s">
        <v>22</v>
      </c>
      <c r="AN81" s="39"/>
      <c r="AO81" s="39" t="s">
        <v>22</v>
      </c>
      <c r="AP81" s="39" t="s">
        <v>22</v>
      </c>
      <c r="AQ81" s="39"/>
      <c r="AR81" s="39"/>
      <c r="AS81" s="39" t="s">
        <v>22</v>
      </c>
      <c r="AT81" s="39"/>
      <c r="AU81" s="39"/>
      <c r="AV81" s="39" t="s">
        <v>22</v>
      </c>
      <c r="AW81" s="39"/>
      <c r="AX81" s="39"/>
      <c r="AY81" s="39"/>
      <c r="AZ81" s="39"/>
      <c r="BA81" s="39" t="s">
        <v>22</v>
      </c>
      <c r="BB81" s="39"/>
      <c r="BC81" s="39" t="s">
        <v>22</v>
      </c>
      <c r="BD81" s="39"/>
      <c r="BE81" s="39"/>
      <c r="BF81" s="39"/>
      <c r="BG81" s="39"/>
      <c r="BH81" s="39"/>
      <c r="BI81" s="39"/>
      <c r="BJ81" s="39" t="s">
        <v>22</v>
      </c>
      <c r="BK81" s="39"/>
      <c r="BL81" s="39"/>
      <c r="BM81" s="39" t="s">
        <v>22</v>
      </c>
      <c r="BN81" s="39"/>
      <c r="BO81" s="39"/>
      <c r="BP81" s="39"/>
      <c r="BQ81" s="39"/>
      <c r="BR81" s="39"/>
      <c r="BS81" s="39"/>
      <c r="BT81" s="39"/>
      <c r="BU81" s="39" t="s">
        <v>184</v>
      </c>
      <c r="BV81" s="46" t="s">
        <v>494</v>
      </c>
      <c r="BW81" s="46" t="s">
        <v>495</v>
      </c>
      <c r="BX81" s="46"/>
      <c r="BY81" s="46"/>
      <c r="BZ81" s="46"/>
      <c r="CA81" s="82"/>
    </row>
    <row r="82" spans="1:79" ht="70.8" hidden="1" customHeight="1">
      <c r="A82" s="39">
        <v>77</v>
      </c>
      <c r="B82" s="19" t="s">
        <v>640</v>
      </c>
      <c r="C82" s="39">
        <v>2009</v>
      </c>
      <c r="D82" s="39" t="s">
        <v>556</v>
      </c>
      <c r="E82" s="39" t="s">
        <v>682</v>
      </c>
      <c r="F82" s="39" t="s">
        <v>22</v>
      </c>
      <c r="G82" s="39" t="s">
        <v>22</v>
      </c>
      <c r="H82" s="39"/>
      <c r="I82" s="39"/>
      <c r="J82" s="39"/>
      <c r="K82" s="39"/>
      <c r="L82" s="39"/>
      <c r="M82" s="39"/>
      <c r="N82" s="39" t="s">
        <v>683</v>
      </c>
      <c r="O82" s="39"/>
      <c r="P82" s="39" t="s">
        <v>22</v>
      </c>
      <c r="Q82" s="39"/>
      <c r="R82" s="39"/>
      <c r="S82" s="39" t="s">
        <v>22</v>
      </c>
      <c r="T82" s="39" t="s">
        <v>22</v>
      </c>
      <c r="U82" s="39"/>
      <c r="V82" s="39"/>
      <c r="W82" s="39" t="s">
        <v>22</v>
      </c>
      <c r="X82" s="39"/>
      <c r="Y82" s="39" t="s">
        <v>22</v>
      </c>
      <c r="Z82" s="39"/>
      <c r="AA82" s="39"/>
      <c r="AB82" s="39" t="s">
        <v>22</v>
      </c>
      <c r="AC82" s="39" t="s">
        <v>22</v>
      </c>
      <c r="AD82" s="39" t="s">
        <v>22</v>
      </c>
      <c r="AE82" s="39" t="s">
        <v>22</v>
      </c>
      <c r="AF82" s="39" t="s">
        <v>22</v>
      </c>
      <c r="AG82" s="39" t="s">
        <v>22</v>
      </c>
      <c r="AH82" s="39"/>
      <c r="AI82" s="39"/>
      <c r="AJ82" s="39"/>
      <c r="AK82" s="39"/>
      <c r="AL82" s="39"/>
      <c r="AM82" s="39" t="s">
        <v>22</v>
      </c>
      <c r="AN82" s="39" t="s">
        <v>22</v>
      </c>
      <c r="AO82" s="39" t="s">
        <v>22</v>
      </c>
      <c r="AP82" s="39" t="s">
        <v>22</v>
      </c>
      <c r="AQ82" s="39" t="s">
        <v>22</v>
      </c>
      <c r="AR82" s="39"/>
      <c r="AS82" s="39" t="s">
        <v>22</v>
      </c>
      <c r="AT82" s="39"/>
      <c r="AU82" s="39"/>
      <c r="AV82" s="39"/>
      <c r="AW82" s="39"/>
      <c r="AX82" s="39" t="s">
        <v>22</v>
      </c>
      <c r="AY82" s="39" t="s">
        <v>22</v>
      </c>
      <c r="AZ82" s="39" t="s">
        <v>22</v>
      </c>
      <c r="BA82" s="39"/>
      <c r="BB82" s="39"/>
      <c r="BC82" s="39"/>
      <c r="BD82" s="39" t="s">
        <v>22</v>
      </c>
      <c r="BE82" s="39"/>
      <c r="BF82" s="39" t="s">
        <v>22</v>
      </c>
      <c r="BG82" s="39" t="s">
        <v>22</v>
      </c>
      <c r="BH82" s="39" t="s">
        <v>22</v>
      </c>
      <c r="BI82" s="39"/>
      <c r="BJ82" s="39" t="s">
        <v>22</v>
      </c>
      <c r="BK82" s="39" t="s">
        <v>22</v>
      </c>
      <c r="BL82" s="39"/>
      <c r="BM82" s="39" t="s">
        <v>22</v>
      </c>
      <c r="BN82" s="39"/>
      <c r="BO82" s="39"/>
      <c r="BP82" s="39"/>
      <c r="BQ82" s="39"/>
      <c r="BR82" s="39"/>
      <c r="BS82" s="39"/>
      <c r="BT82" s="39"/>
      <c r="BU82" s="39" t="s">
        <v>184</v>
      </c>
      <c r="BV82" s="46" t="s">
        <v>684</v>
      </c>
      <c r="BW82" s="46" t="s">
        <v>685</v>
      </c>
      <c r="BX82" s="46"/>
      <c r="BY82" s="46"/>
      <c r="BZ82" s="46"/>
      <c r="CA82" s="82"/>
    </row>
    <row r="83" spans="1:79" ht="69.75" hidden="1" customHeight="1">
      <c r="A83" s="39">
        <v>78</v>
      </c>
      <c r="B83" s="19" t="s">
        <v>499</v>
      </c>
      <c r="C83" s="39">
        <v>2010</v>
      </c>
      <c r="D83" s="39" t="s">
        <v>576</v>
      </c>
      <c r="E83" s="39" t="s">
        <v>623</v>
      </c>
      <c r="F83" s="39" t="s">
        <v>22</v>
      </c>
      <c r="G83" s="39"/>
      <c r="H83" s="39" t="s">
        <v>22</v>
      </c>
      <c r="I83" s="39" t="s">
        <v>22</v>
      </c>
      <c r="J83" s="39"/>
      <c r="K83" s="39"/>
      <c r="L83" s="39"/>
      <c r="M83" s="39"/>
      <c r="N83" s="39" t="s">
        <v>500</v>
      </c>
      <c r="O83" s="39"/>
      <c r="P83" s="39" t="s">
        <v>22</v>
      </c>
      <c r="Q83" s="39"/>
      <c r="R83" s="39" t="s">
        <v>22</v>
      </c>
      <c r="S83" s="39"/>
      <c r="T83" s="39"/>
      <c r="U83" s="39"/>
      <c r="V83" s="39" t="s">
        <v>22</v>
      </c>
      <c r="W83" s="39"/>
      <c r="X83" s="39" t="s">
        <v>22</v>
      </c>
      <c r="Y83" s="39"/>
      <c r="Z83" s="39"/>
      <c r="AA83" s="39"/>
      <c r="AB83" s="39"/>
      <c r="AC83" s="39"/>
      <c r="AD83" s="39"/>
      <c r="AE83" s="39" t="s">
        <v>22</v>
      </c>
      <c r="AF83" s="39"/>
      <c r="AG83" s="39"/>
      <c r="AH83" s="39"/>
      <c r="AI83" s="39"/>
      <c r="AJ83" s="39"/>
      <c r="AK83" s="39"/>
      <c r="AL83" s="39"/>
      <c r="AM83" s="39" t="s">
        <v>22</v>
      </c>
      <c r="AN83" s="39"/>
      <c r="AO83" s="39" t="s">
        <v>22</v>
      </c>
      <c r="AP83" s="39"/>
      <c r="AQ83" s="39"/>
      <c r="AR83" s="39"/>
      <c r="AS83" s="39"/>
      <c r="AT83" s="39" t="s">
        <v>22</v>
      </c>
      <c r="AU83" s="39" t="s">
        <v>22</v>
      </c>
      <c r="AV83" s="39" t="s">
        <v>22</v>
      </c>
      <c r="AW83" s="39"/>
      <c r="AX83" s="39"/>
      <c r="AY83" s="39" t="s">
        <v>22</v>
      </c>
      <c r="AZ83" s="39" t="s">
        <v>22</v>
      </c>
      <c r="BA83" s="39"/>
      <c r="BB83" s="39"/>
      <c r="BC83" s="39" t="s">
        <v>22</v>
      </c>
      <c r="BD83" s="39"/>
      <c r="BE83" s="39" t="s">
        <v>22</v>
      </c>
      <c r="BF83" s="39"/>
      <c r="BG83" s="39" t="s">
        <v>22</v>
      </c>
      <c r="BH83" s="39" t="s">
        <v>22</v>
      </c>
      <c r="BI83" s="39"/>
      <c r="BJ83" s="39" t="s">
        <v>22</v>
      </c>
      <c r="BK83" s="39" t="s">
        <v>22</v>
      </c>
      <c r="BL83" s="39"/>
      <c r="BM83" s="39" t="s">
        <v>22</v>
      </c>
      <c r="BN83" s="39" t="s">
        <v>22</v>
      </c>
      <c r="BO83" s="39" t="s">
        <v>22</v>
      </c>
      <c r="BP83" s="39"/>
      <c r="BQ83" s="39"/>
      <c r="BR83" s="39" t="s">
        <v>22</v>
      </c>
      <c r="BS83" s="39"/>
      <c r="BT83" s="39" t="s">
        <v>22</v>
      </c>
      <c r="BU83" s="39" t="s">
        <v>183</v>
      </c>
      <c r="BV83" s="46" t="s">
        <v>505</v>
      </c>
      <c r="BW83" s="46" t="s">
        <v>506</v>
      </c>
      <c r="BX83" s="46"/>
      <c r="BY83" s="66" t="s">
        <v>504</v>
      </c>
      <c r="BZ83" s="46"/>
      <c r="CA83" s="82"/>
    </row>
    <row r="84" spans="1:79" ht="77.25" hidden="1" customHeight="1">
      <c r="A84" s="39">
        <v>79</v>
      </c>
      <c r="B84" s="19" t="s">
        <v>708</v>
      </c>
      <c r="C84" s="39">
        <v>2008</v>
      </c>
      <c r="D84" s="39" t="s">
        <v>555</v>
      </c>
      <c r="E84" s="39" t="s">
        <v>709</v>
      </c>
      <c r="F84" s="39"/>
      <c r="G84" s="39"/>
      <c r="H84" s="39" t="s">
        <v>22</v>
      </c>
      <c r="I84" s="39" t="s">
        <v>22</v>
      </c>
      <c r="J84" s="39"/>
      <c r="K84" s="39"/>
      <c r="L84" s="39"/>
      <c r="M84" s="39"/>
      <c r="N84" s="39" t="s">
        <v>710</v>
      </c>
      <c r="O84" s="39"/>
      <c r="P84" s="39" t="s">
        <v>22</v>
      </c>
      <c r="Q84" s="39"/>
      <c r="R84" s="39"/>
      <c r="S84" s="39" t="s">
        <v>22</v>
      </c>
      <c r="T84" s="39"/>
      <c r="U84" s="39"/>
      <c r="V84" s="39" t="s">
        <v>22</v>
      </c>
      <c r="W84" s="39" t="s">
        <v>22</v>
      </c>
      <c r="X84" s="39"/>
      <c r="Y84" s="39" t="s">
        <v>22</v>
      </c>
      <c r="Z84" s="39"/>
      <c r="AA84" s="39"/>
      <c r="AB84" s="39"/>
      <c r="AC84" s="39" t="s">
        <v>22</v>
      </c>
      <c r="AD84" s="39"/>
      <c r="AE84" s="39" t="s">
        <v>22</v>
      </c>
      <c r="AF84" s="39" t="s">
        <v>22</v>
      </c>
      <c r="AG84" s="39" t="s">
        <v>22</v>
      </c>
      <c r="AH84" s="39" t="s">
        <v>22</v>
      </c>
      <c r="AI84" s="39" t="s">
        <v>22</v>
      </c>
      <c r="AJ84" s="39" t="s">
        <v>22</v>
      </c>
      <c r="AK84" s="39"/>
      <c r="AL84" s="39"/>
      <c r="AM84" s="39"/>
      <c r="AN84" s="39" t="s">
        <v>22</v>
      </c>
      <c r="AO84" s="39" t="s">
        <v>22</v>
      </c>
      <c r="AP84" s="39" t="s">
        <v>22</v>
      </c>
      <c r="AQ84" s="39"/>
      <c r="AR84" s="39" t="s">
        <v>22</v>
      </c>
      <c r="AS84" s="39"/>
      <c r="AT84" s="39"/>
      <c r="AU84" s="39" t="s">
        <v>22</v>
      </c>
      <c r="AV84" s="39"/>
      <c r="AW84" s="39" t="s">
        <v>22</v>
      </c>
      <c r="AX84" s="39" t="s">
        <v>22</v>
      </c>
      <c r="AY84" s="39"/>
      <c r="AZ84" s="39"/>
      <c r="BA84" s="39"/>
      <c r="BB84" s="39" t="s">
        <v>22</v>
      </c>
      <c r="BC84" s="39"/>
      <c r="BD84" s="39" t="s">
        <v>22</v>
      </c>
      <c r="BE84" s="39" t="s">
        <v>22</v>
      </c>
      <c r="BF84" s="39" t="s">
        <v>22</v>
      </c>
      <c r="BG84" s="39" t="s">
        <v>22</v>
      </c>
      <c r="BH84" s="39" t="s">
        <v>22</v>
      </c>
      <c r="BI84" s="39"/>
      <c r="BJ84" s="39" t="s">
        <v>22</v>
      </c>
      <c r="BK84" s="39" t="s">
        <v>22</v>
      </c>
      <c r="BL84" s="39"/>
      <c r="BM84" s="39" t="s">
        <v>22</v>
      </c>
      <c r="BN84" s="39" t="s">
        <v>22</v>
      </c>
      <c r="BO84" s="39" t="s">
        <v>22</v>
      </c>
      <c r="BP84" s="39"/>
      <c r="BQ84" s="39"/>
      <c r="BR84" s="39"/>
      <c r="BS84" s="39"/>
      <c r="BT84" s="39"/>
      <c r="BU84" s="39" t="s">
        <v>184</v>
      </c>
      <c r="BV84" s="46" t="s">
        <v>707</v>
      </c>
      <c r="BW84" s="46" t="s">
        <v>711</v>
      </c>
      <c r="BX84" s="46"/>
      <c r="BY84" s="46"/>
      <c r="BZ84" s="46"/>
      <c r="CA84" s="82"/>
    </row>
    <row r="85" spans="1:79" ht="144" hidden="1">
      <c r="A85" s="39">
        <v>80</v>
      </c>
      <c r="B85" s="19" t="s">
        <v>146</v>
      </c>
      <c r="C85" s="39">
        <v>2010</v>
      </c>
      <c r="D85" s="39" t="s">
        <v>576</v>
      </c>
      <c r="E85" s="39" t="s">
        <v>580</v>
      </c>
      <c r="F85" s="39"/>
      <c r="G85" s="39"/>
      <c r="H85" s="39"/>
      <c r="I85" s="39"/>
      <c r="J85" s="39"/>
      <c r="K85" s="39"/>
      <c r="L85" s="39"/>
      <c r="M85" s="39"/>
      <c r="N85" s="39" t="s">
        <v>147</v>
      </c>
      <c r="O85" s="39"/>
      <c r="P85" s="39" t="s">
        <v>22</v>
      </c>
      <c r="Q85" s="39"/>
      <c r="R85" s="39"/>
      <c r="S85" s="39" t="s">
        <v>22</v>
      </c>
      <c r="T85" s="39" t="s">
        <v>22</v>
      </c>
      <c r="U85" s="39"/>
      <c r="V85" s="39"/>
      <c r="W85" s="39" t="s">
        <v>22</v>
      </c>
      <c r="X85" s="39" t="s">
        <v>22</v>
      </c>
      <c r="Y85" s="39"/>
      <c r="Z85" s="39"/>
      <c r="AA85" s="39"/>
      <c r="AB85" s="39"/>
      <c r="AC85" s="39"/>
      <c r="AD85" s="39"/>
      <c r="AE85" s="39"/>
      <c r="AF85" s="39"/>
      <c r="AG85" s="39" t="s">
        <v>22</v>
      </c>
      <c r="AH85" s="39"/>
      <c r="AI85" s="39"/>
      <c r="AJ85" s="39"/>
      <c r="AK85" s="39"/>
      <c r="AL85" s="39"/>
      <c r="AM85" s="39" t="s">
        <v>22</v>
      </c>
      <c r="AN85" s="39"/>
      <c r="AO85" s="39"/>
      <c r="AP85" s="39"/>
      <c r="AQ85" s="39" t="s">
        <v>22</v>
      </c>
      <c r="AR85" s="39"/>
      <c r="AS85" s="39" t="s">
        <v>22</v>
      </c>
      <c r="AT85" s="39"/>
      <c r="AU85" s="39"/>
      <c r="AV85" s="39" t="s">
        <v>22</v>
      </c>
      <c r="AW85" s="39"/>
      <c r="AX85" s="39" t="s">
        <v>22</v>
      </c>
      <c r="AY85" s="39" t="s">
        <v>22</v>
      </c>
      <c r="AZ85" s="39" t="s">
        <v>22</v>
      </c>
      <c r="BA85" s="39"/>
      <c r="BB85" s="39"/>
      <c r="BC85" s="39"/>
      <c r="BD85" s="39"/>
      <c r="BE85" s="39"/>
      <c r="BF85" s="39"/>
      <c r="BG85" s="39"/>
      <c r="BH85" s="39"/>
      <c r="BI85" s="39" t="s">
        <v>22</v>
      </c>
      <c r="BJ85" s="39"/>
      <c r="BK85" s="39"/>
      <c r="BL85" s="39"/>
      <c r="BM85" s="39" t="s">
        <v>22</v>
      </c>
      <c r="BN85" s="39"/>
      <c r="BO85" s="39"/>
      <c r="BP85" s="39"/>
      <c r="BQ85" s="39"/>
      <c r="BR85" s="39"/>
      <c r="BS85" s="39"/>
      <c r="BT85" s="39"/>
      <c r="BU85" s="39" t="s">
        <v>184</v>
      </c>
      <c r="BV85" s="46" t="s">
        <v>302</v>
      </c>
      <c r="BW85" s="46" t="s">
        <v>303</v>
      </c>
      <c r="BX85" s="46" t="s">
        <v>304</v>
      </c>
      <c r="BY85" s="44" t="s">
        <v>210</v>
      </c>
      <c r="BZ85" s="46"/>
      <c r="CA85" s="82"/>
    </row>
    <row r="86" spans="1:79" ht="108.75" hidden="1" customHeight="1">
      <c r="A86" s="39">
        <v>81</v>
      </c>
      <c r="B86" s="19" t="s">
        <v>655</v>
      </c>
      <c r="C86" s="39">
        <v>2012</v>
      </c>
      <c r="D86" s="39" t="s">
        <v>555</v>
      </c>
      <c r="E86" s="39" t="s">
        <v>595</v>
      </c>
      <c r="F86" s="39"/>
      <c r="G86" s="39"/>
      <c r="H86" s="39"/>
      <c r="I86" s="39"/>
      <c r="J86" s="39"/>
      <c r="K86" s="39"/>
      <c r="L86" s="39"/>
      <c r="M86" s="39"/>
      <c r="N86" s="39" t="s">
        <v>143</v>
      </c>
      <c r="O86" s="39" t="s">
        <v>22</v>
      </c>
      <c r="P86" s="39" t="s">
        <v>22</v>
      </c>
      <c r="Q86" s="39"/>
      <c r="R86" s="39" t="s">
        <v>22</v>
      </c>
      <c r="S86" s="39"/>
      <c r="T86" s="39" t="s">
        <v>22</v>
      </c>
      <c r="U86" s="39"/>
      <c r="V86" s="39"/>
      <c r="W86" s="39"/>
      <c r="X86" s="39" t="s">
        <v>22</v>
      </c>
      <c r="Y86" s="39"/>
      <c r="Z86" s="39"/>
      <c r="AA86" s="39"/>
      <c r="AB86" s="39"/>
      <c r="AC86" s="39"/>
      <c r="AD86" s="39"/>
      <c r="AE86" s="39"/>
      <c r="AF86" s="39" t="s">
        <v>22</v>
      </c>
      <c r="AG86" s="39" t="s">
        <v>22</v>
      </c>
      <c r="AH86" s="39" t="s">
        <v>22</v>
      </c>
      <c r="AI86" s="39" t="s">
        <v>22</v>
      </c>
      <c r="AJ86" s="39" t="s">
        <v>22</v>
      </c>
      <c r="AK86" s="39"/>
      <c r="AL86" s="39"/>
      <c r="AM86" s="39" t="s">
        <v>22</v>
      </c>
      <c r="AN86" s="39"/>
      <c r="AO86" s="39"/>
      <c r="AP86" s="39" t="s">
        <v>22</v>
      </c>
      <c r="AQ86" s="39"/>
      <c r="AR86" s="39"/>
      <c r="AS86" s="39"/>
      <c r="AT86" s="39"/>
      <c r="AU86" s="39" t="s">
        <v>22</v>
      </c>
      <c r="AV86" s="39"/>
      <c r="AW86" s="39" t="s">
        <v>22</v>
      </c>
      <c r="AX86" s="39"/>
      <c r="AY86" s="39" t="s">
        <v>22</v>
      </c>
      <c r="AZ86" s="39"/>
      <c r="BA86" s="39"/>
      <c r="BB86" s="39" t="s">
        <v>22</v>
      </c>
      <c r="BC86" s="39"/>
      <c r="BD86" s="39"/>
      <c r="BE86" s="39"/>
      <c r="BF86" s="39"/>
      <c r="BG86" s="39"/>
      <c r="BH86" s="39"/>
      <c r="BI86" s="39" t="s">
        <v>22</v>
      </c>
      <c r="BJ86" s="39" t="s">
        <v>22</v>
      </c>
      <c r="BK86" s="39"/>
      <c r="BL86" s="39"/>
      <c r="BM86" s="39" t="s">
        <v>22</v>
      </c>
      <c r="BN86" s="39"/>
      <c r="BO86" s="39"/>
      <c r="BP86" s="39"/>
      <c r="BQ86" s="39"/>
      <c r="BR86" s="39"/>
      <c r="BS86" s="39"/>
      <c r="BT86" s="39"/>
      <c r="BU86" s="39" t="s">
        <v>184</v>
      </c>
      <c r="BV86" s="46" t="s">
        <v>345</v>
      </c>
      <c r="BW86" s="46" t="s">
        <v>346</v>
      </c>
      <c r="BX86" s="46" t="s">
        <v>347</v>
      </c>
      <c r="BY86" s="46"/>
      <c r="BZ86" s="46"/>
      <c r="CA86" s="82"/>
    </row>
    <row r="87" spans="1:79" ht="111" hidden="1" customHeight="1">
      <c r="A87" s="39">
        <v>82</v>
      </c>
      <c r="B87" s="19" t="s">
        <v>774</v>
      </c>
      <c r="C87" s="39">
        <v>2010</v>
      </c>
      <c r="D87" s="39" t="s">
        <v>555</v>
      </c>
      <c r="E87" s="39" t="s">
        <v>630</v>
      </c>
      <c r="F87" s="39"/>
      <c r="G87" s="39"/>
      <c r="H87" s="39"/>
      <c r="I87" s="39"/>
      <c r="J87" s="39"/>
      <c r="K87" s="39"/>
      <c r="L87" s="39"/>
      <c r="M87" s="39"/>
      <c r="N87" s="39" t="s">
        <v>631</v>
      </c>
      <c r="O87" s="39"/>
      <c r="P87" s="39" t="s">
        <v>22</v>
      </c>
      <c r="Q87" s="39"/>
      <c r="R87" s="39" t="s">
        <v>22</v>
      </c>
      <c r="S87" s="39"/>
      <c r="T87" s="39"/>
      <c r="U87" s="39" t="s">
        <v>22</v>
      </c>
      <c r="V87" s="39"/>
      <c r="W87" s="39" t="s">
        <v>22</v>
      </c>
      <c r="X87" s="39" t="s">
        <v>22</v>
      </c>
      <c r="Y87" s="39"/>
      <c r="Z87" s="39"/>
      <c r="AA87" s="39"/>
      <c r="AB87" s="39"/>
      <c r="AC87" s="39"/>
      <c r="AD87" s="39"/>
      <c r="AE87" s="39"/>
      <c r="AF87" s="39"/>
      <c r="AG87" s="39"/>
      <c r="AH87" s="39"/>
      <c r="AI87" s="39"/>
      <c r="AJ87" s="39" t="s">
        <v>22</v>
      </c>
      <c r="AK87" s="39"/>
      <c r="AL87" s="39"/>
      <c r="AM87" s="39" t="s">
        <v>22</v>
      </c>
      <c r="AN87" s="39" t="s">
        <v>22</v>
      </c>
      <c r="AO87" s="39" t="s">
        <v>22</v>
      </c>
      <c r="AP87" s="39" t="s">
        <v>22</v>
      </c>
      <c r="AQ87" s="39"/>
      <c r="AR87" s="39"/>
      <c r="AS87" s="39"/>
      <c r="AT87" s="39"/>
      <c r="AU87" s="39" t="s">
        <v>22</v>
      </c>
      <c r="AV87" s="39"/>
      <c r="AW87" s="39"/>
      <c r="AX87" s="39"/>
      <c r="AY87" s="39" t="s">
        <v>22</v>
      </c>
      <c r="AZ87" s="39"/>
      <c r="BA87" s="39"/>
      <c r="BB87" s="39" t="s">
        <v>22</v>
      </c>
      <c r="BC87" s="39"/>
      <c r="BD87" s="39" t="s">
        <v>22</v>
      </c>
      <c r="BE87" s="39"/>
      <c r="BF87" s="39"/>
      <c r="BG87" s="39"/>
      <c r="BH87" s="39"/>
      <c r="BI87" s="39"/>
      <c r="BJ87" s="39"/>
      <c r="BK87" s="39"/>
      <c r="BL87" s="39"/>
      <c r="BM87" s="39" t="s">
        <v>22</v>
      </c>
      <c r="BN87" s="39"/>
      <c r="BO87" s="39"/>
      <c r="BP87" s="39"/>
      <c r="BQ87" s="39"/>
      <c r="BR87" s="39"/>
      <c r="BS87" s="39"/>
      <c r="BT87" s="39"/>
      <c r="BU87" s="39" t="s">
        <v>184</v>
      </c>
      <c r="BV87" s="46" t="s">
        <v>632</v>
      </c>
      <c r="BW87" s="46" t="s">
        <v>633</v>
      </c>
      <c r="BX87" s="46"/>
      <c r="BY87" s="46"/>
      <c r="BZ87" s="46"/>
      <c r="CA87" s="82"/>
    </row>
    <row r="88" spans="1:79" ht="84.75" hidden="1" customHeight="1">
      <c r="A88" s="39">
        <v>83</v>
      </c>
      <c r="B88" s="19" t="s">
        <v>507</v>
      </c>
      <c r="C88" s="39">
        <v>1999</v>
      </c>
      <c r="D88" s="39" t="s">
        <v>555</v>
      </c>
      <c r="E88" s="39" t="s">
        <v>624</v>
      </c>
      <c r="F88" s="39"/>
      <c r="G88" s="39"/>
      <c r="H88" s="39"/>
      <c r="I88" s="39"/>
      <c r="J88" s="39"/>
      <c r="K88" s="39"/>
      <c r="L88" s="39"/>
      <c r="M88" s="39"/>
      <c r="N88" s="39" t="s">
        <v>508</v>
      </c>
      <c r="O88" s="39"/>
      <c r="P88" s="39" t="s">
        <v>22</v>
      </c>
      <c r="Q88" s="39"/>
      <c r="R88" s="39" t="s">
        <v>22</v>
      </c>
      <c r="S88" s="39"/>
      <c r="T88" s="39"/>
      <c r="U88" s="39" t="s">
        <v>22</v>
      </c>
      <c r="V88" s="39"/>
      <c r="W88" s="39" t="s">
        <v>22</v>
      </c>
      <c r="X88" s="39" t="s">
        <v>22</v>
      </c>
      <c r="Y88" s="39"/>
      <c r="Z88" s="39"/>
      <c r="AA88" s="39"/>
      <c r="AB88" s="39" t="s">
        <v>22</v>
      </c>
      <c r="AC88" s="39" t="s">
        <v>22</v>
      </c>
      <c r="AD88" s="39" t="s">
        <v>22</v>
      </c>
      <c r="AE88" s="39" t="s">
        <v>22</v>
      </c>
      <c r="AF88" s="39" t="s">
        <v>22</v>
      </c>
      <c r="AG88" s="39" t="s">
        <v>22</v>
      </c>
      <c r="AH88" s="39" t="s">
        <v>22</v>
      </c>
      <c r="AI88" s="39" t="s">
        <v>22</v>
      </c>
      <c r="AJ88" s="39" t="s">
        <v>22</v>
      </c>
      <c r="AK88" s="39"/>
      <c r="AL88" s="39"/>
      <c r="AM88" s="39" t="s">
        <v>22</v>
      </c>
      <c r="AN88" s="39" t="s">
        <v>22</v>
      </c>
      <c r="AO88" s="39" t="s">
        <v>22</v>
      </c>
      <c r="AP88" s="39" t="s">
        <v>22</v>
      </c>
      <c r="AQ88" s="39"/>
      <c r="AR88" s="39" t="s">
        <v>22</v>
      </c>
      <c r="AS88" s="39"/>
      <c r="AT88" s="39" t="s">
        <v>22</v>
      </c>
      <c r="AU88" s="39"/>
      <c r="AV88" s="39"/>
      <c r="AW88" s="39"/>
      <c r="AX88" s="39"/>
      <c r="AY88" s="39" t="s">
        <v>22</v>
      </c>
      <c r="AZ88" s="39" t="s">
        <v>22</v>
      </c>
      <c r="BA88" s="39" t="s">
        <v>22</v>
      </c>
      <c r="BB88" s="39" t="s">
        <v>22</v>
      </c>
      <c r="BC88" s="39"/>
      <c r="BD88" s="39"/>
      <c r="BE88" s="39"/>
      <c r="BF88" s="39"/>
      <c r="BG88" s="39"/>
      <c r="BH88" s="39"/>
      <c r="BI88" s="39"/>
      <c r="BJ88" s="39" t="s">
        <v>22</v>
      </c>
      <c r="BK88" s="39" t="s">
        <v>22</v>
      </c>
      <c r="BL88" s="39"/>
      <c r="BM88" s="39" t="s">
        <v>22</v>
      </c>
      <c r="BN88" s="39" t="s">
        <v>22</v>
      </c>
      <c r="BO88" s="39" t="s">
        <v>22</v>
      </c>
      <c r="BP88" s="39"/>
      <c r="BQ88" s="39"/>
      <c r="BR88" s="39"/>
      <c r="BS88" s="39"/>
      <c r="BT88" s="39" t="s">
        <v>22</v>
      </c>
      <c r="BU88" s="39" t="s">
        <v>184</v>
      </c>
      <c r="BV88" s="46" t="s">
        <v>509</v>
      </c>
      <c r="BW88" s="46" t="s">
        <v>510</v>
      </c>
      <c r="BX88" s="46"/>
      <c r="BY88" s="46"/>
      <c r="BZ88" s="46"/>
      <c r="CA88" s="82"/>
    </row>
    <row r="89" spans="1:79" ht="59.55" customHeight="1">
      <c r="A89" s="39">
        <v>84</v>
      </c>
      <c r="B89" s="19" t="s">
        <v>174</v>
      </c>
      <c r="C89" s="39">
        <v>2013</v>
      </c>
      <c r="D89" s="39" t="s">
        <v>556</v>
      </c>
      <c r="E89" s="39" t="s">
        <v>604</v>
      </c>
      <c r="F89" s="39"/>
      <c r="G89" s="39"/>
      <c r="H89" s="39"/>
      <c r="I89" s="39"/>
      <c r="J89" s="39"/>
      <c r="K89" s="39"/>
      <c r="L89" s="39"/>
      <c r="M89" s="39"/>
      <c r="N89" s="39" t="s">
        <v>154</v>
      </c>
      <c r="O89" s="39" t="s">
        <v>22</v>
      </c>
      <c r="P89" s="39" t="s">
        <v>22</v>
      </c>
      <c r="Q89" s="39"/>
      <c r="R89" s="39" t="s">
        <v>22</v>
      </c>
      <c r="S89" s="39"/>
      <c r="T89" s="39" t="s">
        <v>22</v>
      </c>
      <c r="U89" s="39"/>
      <c r="V89" s="39"/>
      <c r="W89" s="39" t="s">
        <v>22</v>
      </c>
      <c r="X89" s="39"/>
      <c r="Y89" s="39"/>
      <c r="Z89" s="39"/>
      <c r="AA89" s="39"/>
      <c r="AB89" s="39"/>
      <c r="AC89" s="39"/>
      <c r="AD89" s="39"/>
      <c r="AE89" s="39"/>
      <c r="AF89" s="39"/>
      <c r="AG89" s="39" t="s">
        <v>22</v>
      </c>
      <c r="AH89" s="39" t="s">
        <v>22</v>
      </c>
      <c r="AI89" s="39"/>
      <c r="AJ89" s="39" t="s">
        <v>22</v>
      </c>
      <c r="AK89" s="39"/>
      <c r="AL89" s="39" t="s">
        <v>22</v>
      </c>
      <c r="AM89" s="39"/>
      <c r="AN89" s="39"/>
      <c r="AO89" s="39"/>
      <c r="AP89" s="39" t="s">
        <v>22</v>
      </c>
      <c r="AQ89" s="39" t="s">
        <v>22</v>
      </c>
      <c r="AR89" s="39"/>
      <c r="AS89" s="39" t="s">
        <v>22</v>
      </c>
      <c r="AT89" s="39"/>
      <c r="AU89" s="39"/>
      <c r="AV89" s="39"/>
      <c r="AW89" s="39"/>
      <c r="AX89" s="39" t="s">
        <v>22</v>
      </c>
      <c r="AY89" s="39" t="s">
        <v>22</v>
      </c>
      <c r="AZ89" s="39" t="s">
        <v>22</v>
      </c>
      <c r="BA89" s="39"/>
      <c r="BB89" s="39"/>
      <c r="BC89" s="39"/>
      <c r="BD89" s="39"/>
      <c r="BE89" s="39"/>
      <c r="BF89" s="39" t="s">
        <v>22</v>
      </c>
      <c r="BG89" s="39"/>
      <c r="BH89" s="39" t="s">
        <v>22</v>
      </c>
      <c r="BI89" s="39" t="s">
        <v>22</v>
      </c>
      <c r="BJ89" s="39"/>
      <c r="BK89" s="39" t="s">
        <v>22</v>
      </c>
      <c r="BL89" s="39"/>
      <c r="BM89" s="39" t="s">
        <v>22</v>
      </c>
      <c r="BN89" s="39"/>
      <c r="BO89" s="39"/>
      <c r="BP89" s="39" t="s">
        <v>22</v>
      </c>
      <c r="BQ89" s="39"/>
      <c r="BR89" s="39"/>
      <c r="BS89" s="39"/>
      <c r="BT89" s="39"/>
      <c r="BU89" s="39" t="s">
        <v>184</v>
      </c>
      <c r="BV89" s="46" t="s">
        <v>370</v>
      </c>
      <c r="BW89" s="46" t="s">
        <v>371</v>
      </c>
      <c r="BX89" s="46" t="s">
        <v>372</v>
      </c>
      <c r="BY89" s="46"/>
      <c r="BZ89" s="46"/>
      <c r="CA89" s="82"/>
    </row>
    <row r="90" spans="1:79" ht="58.2" hidden="1" customHeight="1">
      <c r="A90" s="39">
        <v>85</v>
      </c>
      <c r="B90" s="79" t="s">
        <v>728</v>
      </c>
      <c r="C90" s="39">
        <v>2012</v>
      </c>
      <c r="D90" s="39" t="s">
        <v>555</v>
      </c>
      <c r="E90" s="39" t="s">
        <v>729</v>
      </c>
      <c r="F90" s="39" t="s">
        <v>22</v>
      </c>
      <c r="G90" s="39" t="s">
        <v>22</v>
      </c>
      <c r="H90" s="39" t="s">
        <v>22</v>
      </c>
      <c r="I90" s="39" t="s">
        <v>22</v>
      </c>
      <c r="J90" s="39" t="s">
        <v>22</v>
      </c>
      <c r="K90" s="39" t="s">
        <v>22</v>
      </c>
      <c r="L90" s="39" t="s">
        <v>22</v>
      </c>
      <c r="M90" s="39" t="s">
        <v>22</v>
      </c>
      <c r="N90" s="39" t="s">
        <v>731</v>
      </c>
      <c r="O90" s="39"/>
      <c r="P90" s="39" t="s">
        <v>22</v>
      </c>
      <c r="Q90" s="39"/>
      <c r="R90" s="39"/>
      <c r="S90" s="39" t="s">
        <v>22</v>
      </c>
      <c r="T90" s="39" t="s">
        <v>22</v>
      </c>
      <c r="U90" s="39"/>
      <c r="V90" s="39"/>
      <c r="W90" s="39" t="s">
        <v>22</v>
      </c>
      <c r="X90" s="39"/>
      <c r="Y90" s="39" t="s">
        <v>22</v>
      </c>
      <c r="Z90" s="39"/>
      <c r="AA90" s="39"/>
      <c r="AB90" s="39"/>
      <c r="AC90" s="39" t="s">
        <v>22</v>
      </c>
      <c r="AD90" s="39" t="s">
        <v>22</v>
      </c>
      <c r="AE90" s="39" t="s">
        <v>22</v>
      </c>
      <c r="AF90" s="39" t="s">
        <v>22</v>
      </c>
      <c r="AG90" s="39" t="s">
        <v>22</v>
      </c>
      <c r="AH90" s="39" t="s">
        <v>22</v>
      </c>
      <c r="AI90" s="39" t="s">
        <v>22</v>
      </c>
      <c r="AJ90" s="39" t="s">
        <v>22</v>
      </c>
      <c r="AK90" s="39"/>
      <c r="AL90" s="39"/>
      <c r="AM90" s="39" t="s">
        <v>22</v>
      </c>
      <c r="AN90" s="39"/>
      <c r="AO90" s="39" t="s">
        <v>22</v>
      </c>
      <c r="AP90" s="39" t="s">
        <v>22</v>
      </c>
      <c r="AQ90" s="39"/>
      <c r="AR90" s="39" t="s">
        <v>22</v>
      </c>
      <c r="AS90" s="39"/>
      <c r="AT90" s="39"/>
      <c r="AU90" s="39"/>
      <c r="AV90" s="39"/>
      <c r="AW90" s="39"/>
      <c r="AX90" s="39"/>
      <c r="AY90" s="39"/>
      <c r="AZ90" s="39"/>
      <c r="BA90" s="39"/>
      <c r="BB90" s="39" t="s">
        <v>22</v>
      </c>
      <c r="BC90" s="39"/>
      <c r="BD90" s="39"/>
      <c r="BE90" s="39" t="s">
        <v>22</v>
      </c>
      <c r="BF90" s="39" t="s">
        <v>22</v>
      </c>
      <c r="BG90" s="39" t="s">
        <v>22</v>
      </c>
      <c r="BH90" s="39" t="s">
        <v>22</v>
      </c>
      <c r="BI90" s="39"/>
      <c r="BJ90" s="39" t="s">
        <v>22</v>
      </c>
      <c r="BK90" s="39" t="s">
        <v>22</v>
      </c>
      <c r="BL90" s="39"/>
      <c r="BM90" s="39" t="s">
        <v>22</v>
      </c>
      <c r="BN90" s="39" t="s">
        <v>22</v>
      </c>
      <c r="BO90" s="39" t="s">
        <v>22</v>
      </c>
      <c r="BP90" s="39"/>
      <c r="BQ90" s="39"/>
      <c r="BR90" s="39"/>
      <c r="BS90" s="39"/>
      <c r="BT90" s="39" t="s">
        <v>22</v>
      </c>
      <c r="BU90" s="39" t="s">
        <v>183</v>
      </c>
      <c r="BV90" s="46" t="s">
        <v>730</v>
      </c>
      <c r="BW90" s="46" t="s">
        <v>732</v>
      </c>
      <c r="BX90" s="75" t="s">
        <v>733</v>
      </c>
      <c r="BY90" s="46"/>
      <c r="BZ90" s="46"/>
      <c r="CA90" s="82"/>
    </row>
    <row r="91" spans="1:79" ht="306">
      <c r="A91" s="39">
        <v>86</v>
      </c>
      <c r="B91" s="19" t="s">
        <v>532</v>
      </c>
      <c r="C91" s="39">
        <v>2016</v>
      </c>
      <c r="D91" s="39" t="s">
        <v>555</v>
      </c>
      <c r="E91" s="39" t="s">
        <v>534</v>
      </c>
      <c r="F91" s="39" t="s">
        <v>22</v>
      </c>
      <c r="G91" s="39" t="s">
        <v>22</v>
      </c>
      <c r="H91" s="39" t="s">
        <v>22</v>
      </c>
      <c r="I91" s="39" t="s">
        <v>22</v>
      </c>
      <c r="J91" s="39"/>
      <c r="K91" s="39"/>
      <c r="L91" s="39"/>
      <c r="M91" s="39" t="s">
        <v>22</v>
      </c>
      <c r="N91" s="39" t="s">
        <v>533</v>
      </c>
      <c r="O91" s="39"/>
      <c r="P91" s="39" t="s">
        <v>22</v>
      </c>
      <c r="Q91" s="39"/>
      <c r="R91" s="39"/>
      <c r="S91" s="39" t="s">
        <v>22</v>
      </c>
      <c r="T91" s="39"/>
      <c r="U91" s="39"/>
      <c r="V91" s="39" t="s">
        <v>22</v>
      </c>
      <c r="W91" s="39" t="s">
        <v>22</v>
      </c>
      <c r="X91" s="39"/>
      <c r="Y91" s="39" t="s">
        <v>22</v>
      </c>
      <c r="Z91" s="39"/>
      <c r="AA91" s="39" t="s">
        <v>22</v>
      </c>
      <c r="AB91" s="39" t="s">
        <v>22</v>
      </c>
      <c r="AC91" s="39" t="s">
        <v>22</v>
      </c>
      <c r="AD91" s="39" t="s">
        <v>22</v>
      </c>
      <c r="AE91" s="39" t="s">
        <v>22</v>
      </c>
      <c r="AF91" s="39" t="s">
        <v>22</v>
      </c>
      <c r="AG91" s="39" t="s">
        <v>22</v>
      </c>
      <c r="AH91" s="39" t="s">
        <v>22</v>
      </c>
      <c r="AI91" s="39"/>
      <c r="AJ91" s="39"/>
      <c r="AK91" s="39"/>
      <c r="AL91" s="39" t="s">
        <v>22</v>
      </c>
      <c r="AM91" s="39"/>
      <c r="AN91" s="39"/>
      <c r="AO91" s="39" t="s">
        <v>22</v>
      </c>
      <c r="AP91" s="39"/>
      <c r="AQ91" s="39"/>
      <c r="AR91" s="39" t="s">
        <v>22</v>
      </c>
      <c r="AS91" s="39"/>
      <c r="AT91" s="39"/>
      <c r="AU91" s="39"/>
      <c r="AV91" s="39"/>
      <c r="AW91" s="39"/>
      <c r="AX91" s="39"/>
      <c r="AY91" s="39"/>
      <c r="AZ91" s="39" t="s">
        <v>22</v>
      </c>
      <c r="BA91" s="39"/>
      <c r="BB91" s="39"/>
      <c r="BC91" s="39" t="s">
        <v>22</v>
      </c>
      <c r="BD91" s="39"/>
      <c r="BE91" s="39" t="s">
        <v>22</v>
      </c>
      <c r="BF91" s="39" t="s">
        <v>22</v>
      </c>
      <c r="BG91" s="39" t="s">
        <v>22</v>
      </c>
      <c r="BH91" s="39" t="s">
        <v>22</v>
      </c>
      <c r="BI91" s="39"/>
      <c r="BJ91" s="39" t="s">
        <v>22</v>
      </c>
      <c r="BK91" s="39" t="s">
        <v>22</v>
      </c>
      <c r="BL91" s="39"/>
      <c r="BM91" s="39" t="s">
        <v>22</v>
      </c>
      <c r="BN91" s="39" t="s">
        <v>22</v>
      </c>
      <c r="BO91" s="39" t="s">
        <v>22</v>
      </c>
      <c r="BP91" s="39"/>
      <c r="BQ91" s="39"/>
      <c r="BR91" s="39" t="s">
        <v>22</v>
      </c>
      <c r="BS91" s="39" t="s">
        <v>22</v>
      </c>
      <c r="BT91" s="39"/>
      <c r="BU91" s="39" t="s">
        <v>183</v>
      </c>
      <c r="BV91" s="46" t="s">
        <v>535</v>
      </c>
      <c r="BW91" s="46" t="s">
        <v>536</v>
      </c>
      <c r="BX91" s="46"/>
      <c r="BY91" s="46"/>
      <c r="BZ91" s="46"/>
      <c r="CA91" s="82"/>
    </row>
    <row r="92" spans="1:79" ht="71.7" hidden="1" customHeight="1">
      <c r="A92" s="39">
        <v>87</v>
      </c>
      <c r="B92" s="19" t="s">
        <v>141</v>
      </c>
      <c r="C92" s="39">
        <v>2008</v>
      </c>
      <c r="D92" s="39" t="s">
        <v>557</v>
      </c>
      <c r="E92" s="39" t="s">
        <v>568</v>
      </c>
      <c r="F92" s="39"/>
      <c r="G92" s="39"/>
      <c r="H92" s="39"/>
      <c r="I92" s="39"/>
      <c r="J92" s="39"/>
      <c r="K92" s="39"/>
      <c r="L92" s="39"/>
      <c r="M92" s="39"/>
      <c r="N92" s="39" t="s">
        <v>142</v>
      </c>
      <c r="O92" s="39"/>
      <c r="P92" s="39" t="s">
        <v>22</v>
      </c>
      <c r="Q92" s="39"/>
      <c r="R92" s="39" t="s">
        <v>22</v>
      </c>
      <c r="S92" s="39"/>
      <c r="T92" s="39" t="s">
        <v>22</v>
      </c>
      <c r="U92" s="39"/>
      <c r="V92" s="39"/>
      <c r="W92" s="39"/>
      <c r="X92" s="39" t="s">
        <v>22</v>
      </c>
      <c r="Y92" s="39"/>
      <c r="Z92" s="39"/>
      <c r="AA92" s="39"/>
      <c r="AB92" s="39"/>
      <c r="AC92" s="39"/>
      <c r="AD92" s="39"/>
      <c r="AE92" s="39"/>
      <c r="AF92" s="39"/>
      <c r="AG92" s="39"/>
      <c r="AH92" s="39"/>
      <c r="AI92" s="39"/>
      <c r="AJ92" s="39" t="s">
        <v>22</v>
      </c>
      <c r="AK92" s="39"/>
      <c r="AL92" s="39"/>
      <c r="AM92" s="39" t="s">
        <v>22</v>
      </c>
      <c r="AN92" s="39"/>
      <c r="AO92" s="39"/>
      <c r="AP92" s="39" t="s">
        <v>22</v>
      </c>
      <c r="AQ92" s="39"/>
      <c r="AR92" s="39"/>
      <c r="AS92" s="39"/>
      <c r="AT92" s="39" t="s">
        <v>22</v>
      </c>
      <c r="AU92" s="39" t="s">
        <v>22</v>
      </c>
      <c r="AV92" s="39" t="s">
        <v>22</v>
      </c>
      <c r="AW92" s="39"/>
      <c r="AX92" s="39"/>
      <c r="AY92" s="39"/>
      <c r="AZ92" s="39"/>
      <c r="BA92" s="39"/>
      <c r="BB92" s="39" t="s">
        <v>22</v>
      </c>
      <c r="BC92" s="39" t="s">
        <v>22</v>
      </c>
      <c r="BD92" s="39" t="s">
        <v>22</v>
      </c>
      <c r="BE92" s="39"/>
      <c r="BF92" s="39"/>
      <c r="BG92" s="39"/>
      <c r="BH92" s="39"/>
      <c r="BI92" s="39"/>
      <c r="BJ92" s="39"/>
      <c r="BK92" s="39"/>
      <c r="BL92" s="39" t="s">
        <v>22</v>
      </c>
      <c r="BM92" s="39" t="s">
        <v>22</v>
      </c>
      <c r="BN92" s="39" t="s">
        <v>22</v>
      </c>
      <c r="BO92" s="39" t="s">
        <v>22</v>
      </c>
      <c r="BP92" s="39"/>
      <c r="BQ92" s="39"/>
      <c r="BR92" s="39"/>
      <c r="BS92" s="39"/>
      <c r="BT92" s="39" t="s">
        <v>22</v>
      </c>
      <c r="BU92" s="39" t="s">
        <v>184</v>
      </c>
      <c r="BV92" s="46" t="s">
        <v>395</v>
      </c>
      <c r="BW92" s="46" t="s">
        <v>268</v>
      </c>
      <c r="BX92" s="46" t="s">
        <v>269</v>
      </c>
      <c r="BY92" s="46"/>
      <c r="BZ92" s="44" t="s">
        <v>199</v>
      </c>
      <c r="CA92" s="82"/>
    </row>
    <row r="93" spans="1:79" ht="73.2" hidden="1" customHeight="1">
      <c r="A93" s="39">
        <v>88</v>
      </c>
      <c r="B93" s="19" t="s">
        <v>166</v>
      </c>
      <c r="C93" s="39">
        <v>2009</v>
      </c>
      <c r="D93" s="39" t="s">
        <v>576</v>
      </c>
      <c r="E93" s="39" t="s">
        <v>577</v>
      </c>
      <c r="F93" s="39"/>
      <c r="G93" s="39"/>
      <c r="H93" s="39"/>
      <c r="I93" s="39"/>
      <c r="J93" s="39"/>
      <c r="K93" s="39"/>
      <c r="L93" s="39"/>
      <c r="M93" s="39"/>
      <c r="N93" s="39" t="s">
        <v>167</v>
      </c>
      <c r="O93" s="39" t="s">
        <v>22</v>
      </c>
      <c r="P93" s="39" t="s">
        <v>22</v>
      </c>
      <c r="Q93" s="39"/>
      <c r="R93" s="39" t="s">
        <v>22</v>
      </c>
      <c r="S93" s="39"/>
      <c r="T93" s="39" t="s">
        <v>22</v>
      </c>
      <c r="U93" s="39"/>
      <c r="V93" s="39"/>
      <c r="W93" s="39"/>
      <c r="X93" s="39" t="s">
        <v>22</v>
      </c>
      <c r="Y93" s="39"/>
      <c r="Z93" s="39"/>
      <c r="AA93" s="39"/>
      <c r="AB93" s="39"/>
      <c r="AC93" s="39"/>
      <c r="AD93" s="39"/>
      <c r="AE93" s="39"/>
      <c r="AF93" s="39"/>
      <c r="AG93" s="39" t="s">
        <v>22</v>
      </c>
      <c r="AH93" s="39" t="s">
        <v>22</v>
      </c>
      <c r="AI93" s="39" t="s">
        <v>22</v>
      </c>
      <c r="AJ93" s="39" t="s">
        <v>22</v>
      </c>
      <c r="AK93" s="39"/>
      <c r="AL93" s="39"/>
      <c r="AM93" s="39" t="s">
        <v>22</v>
      </c>
      <c r="AN93" s="39"/>
      <c r="AO93" s="39" t="s">
        <v>22</v>
      </c>
      <c r="AP93" s="39" t="s">
        <v>22</v>
      </c>
      <c r="AQ93" s="39"/>
      <c r="AR93" s="39"/>
      <c r="AS93" s="39"/>
      <c r="AT93" s="39"/>
      <c r="AU93" s="39"/>
      <c r="AV93" s="39" t="s">
        <v>22</v>
      </c>
      <c r="AW93" s="39"/>
      <c r="AX93" s="39"/>
      <c r="AY93" s="39"/>
      <c r="AZ93" s="39" t="s">
        <v>22</v>
      </c>
      <c r="BA93" s="39"/>
      <c r="BB93" s="39"/>
      <c r="BC93" s="39"/>
      <c r="BD93" s="39" t="s">
        <v>22</v>
      </c>
      <c r="BE93" s="39"/>
      <c r="BF93" s="39"/>
      <c r="BG93" s="39"/>
      <c r="BH93" s="39"/>
      <c r="BI93" s="39"/>
      <c r="BJ93" s="39" t="s">
        <v>22</v>
      </c>
      <c r="BK93" s="39"/>
      <c r="BL93" s="39"/>
      <c r="BM93" s="39" t="s">
        <v>22</v>
      </c>
      <c r="BN93" s="39"/>
      <c r="BO93" s="39"/>
      <c r="BP93" s="39" t="s">
        <v>22</v>
      </c>
      <c r="BQ93" s="39"/>
      <c r="BR93" s="39"/>
      <c r="BS93" s="39"/>
      <c r="BT93" s="39"/>
      <c r="BU93" s="39" t="s">
        <v>183</v>
      </c>
      <c r="BV93" s="46" t="s">
        <v>399</v>
      </c>
      <c r="BW93" s="46" t="s">
        <v>287</v>
      </c>
      <c r="BX93" s="46" t="s">
        <v>288</v>
      </c>
      <c r="BY93" s="46"/>
      <c r="BZ93" s="46"/>
      <c r="CA93" s="82"/>
    </row>
    <row r="94" spans="1:79" ht="324" hidden="1">
      <c r="A94" s="39">
        <v>89</v>
      </c>
      <c r="B94" s="19" t="s">
        <v>168</v>
      </c>
      <c r="C94" s="39">
        <v>1998</v>
      </c>
      <c r="D94" s="39" t="s">
        <v>556</v>
      </c>
      <c r="E94" s="39" t="s">
        <v>560</v>
      </c>
      <c r="F94" s="39"/>
      <c r="G94" s="39"/>
      <c r="H94" s="39"/>
      <c r="I94" s="39"/>
      <c r="J94" s="39"/>
      <c r="K94" s="39"/>
      <c r="L94" s="39"/>
      <c r="M94" s="39"/>
      <c r="N94" s="39" t="s">
        <v>96</v>
      </c>
      <c r="O94" s="39"/>
      <c r="P94" s="39" t="s">
        <v>22</v>
      </c>
      <c r="Q94" s="39"/>
      <c r="R94" s="39"/>
      <c r="S94" s="39" t="s">
        <v>22</v>
      </c>
      <c r="T94" s="39" t="s">
        <v>22</v>
      </c>
      <c r="U94" s="39"/>
      <c r="V94" s="39"/>
      <c r="W94" s="39" t="s">
        <v>22</v>
      </c>
      <c r="X94" s="39"/>
      <c r="Y94" s="39"/>
      <c r="Z94" s="39"/>
      <c r="AA94" s="39"/>
      <c r="AB94" s="39" t="s">
        <v>22</v>
      </c>
      <c r="AC94" s="39" t="s">
        <v>22</v>
      </c>
      <c r="AD94" s="39" t="s">
        <v>22</v>
      </c>
      <c r="AE94" s="39" t="s">
        <v>22</v>
      </c>
      <c r="AF94" s="39" t="s">
        <v>22</v>
      </c>
      <c r="AG94" s="39" t="s">
        <v>22</v>
      </c>
      <c r="AH94" s="39" t="s">
        <v>22</v>
      </c>
      <c r="AI94" s="39"/>
      <c r="AJ94" s="39" t="s">
        <v>22</v>
      </c>
      <c r="AK94" s="39"/>
      <c r="AL94" s="39"/>
      <c r="AM94" s="39" t="s">
        <v>22</v>
      </c>
      <c r="AN94" s="39" t="s">
        <v>22</v>
      </c>
      <c r="AO94" s="39" t="s">
        <v>22</v>
      </c>
      <c r="AP94" s="39" t="s">
        <v>22</v>
      </c>
      <c r="AQ94" s="39" t="s">
        <v>22</v>
      </c>
      <c r="AR94" s="39"/>
      <c r="AS94" s="39" t="s">
        <v>22</v>
      </c>
      <c r="AT94" s="39"/>
      <c r="AU94" s="39"/>
      <c r="AV94" s="39"/>
      <c r="AW94" s="39"/>
      <c r="AX94" s="39" t="s">
        <v>22</v>
      </c>
      <c r="AY94" s="39" t="s">
        <v>22</v>
      </c>
      <c r="AZ94" s="39" t="s">
        <v>22</v>
      </c>
      <c r="BA94" s="39"/>
      <c r="BB94" s="39"/>
      <c r="BC94" s="39"/>
      <c r="BD94" s="39"/>
      <c r="BE94" s="39" t="s">
        <v>422</v>
      </c>
      <c r="BF94" s="39" t="s">
        <v>422</v>
      </c>
      <c r="BG94" s="39" t="s">
        <v>422</v>
      </c>
      <c r="BH94" s="39" t="s">
        <v>422</v>
      </c>
      <c r="BI94" s="39" t="s">
        <v>22</v>
      </c>
      <c r="BJ94" s="39" t="s">
        <v>22</v>
      </c>
      <c r="BK94" s="39" t="s">
        <v>22</v>
      </c>
      <c r="BL94" s="39"/>
      <c r="BM94" s="39" t="s">
        <v>22</v>
      </c>
      <c r="BN94" s="39"/>
      <c r="BO94" s="39"/>
      <c r="BP94" s="39"/>
      <c r="BQ94" s="39"/>
      <c r="BR94" s="39"/>
      <c r="BS94" s="39"/>
      <c r="BT94" s="39"/>
      <c r="BU94" s="39" t="s">
        <v>184</v>
      </c>
      <c r="BV94" s="46" t="s">
        <v>169</v>
      </c>
      <c r="BW94" s="46" t="s">
        <v>256</v>
      </c>
      <c r="BX94" s="46" t="s">
        <v>257</v>
      </c>
      <c r="BY94" s="44"/>
      <c r="BZ94" s="44" t="s">
        <v>190</v>
      </c>
      <c r="CA94" s="82"/>
    </row>
    <row r="95" spans="1:79" ht="70.95" hidden="1" customHeight="1">
      <c r="A95" s="39">
        <v>90</v>
      </c>
      <c r="B95" s="94" t="s">
        <v>873</v>
      </c>
      <c r="C95" s="93">
        <v>2011</v>
      </c>
      <c r="D95" s="93" t="s">
        <v>556</v>
      </c>
      <c r="E95" s="93" t="s">
        <v>877</v>
      </c>
      <c r="F95" s="93"/>
      <c r="G95" s="93"/>
      <c r="H95" s="93" t="s">
        <v>22</v>
      </c>
      <c r="I95" s="93"/>
      <c r="J95" s="93"/>
      <c r="K95" s="93"/>
      <c r="L95" s="93"/>
      <c r="M95" s="93"/>
      <c r="N95" s="93" t="s">
        <v>876</v>
      </c>
      <c r="O95" s="93"/>
      <c r="P95" s="93" t="s">
        <v>22</v>
      </c>
      <c r="Q95" s="93"/>
      <c r="R95" s="93" t="s">
        <v>22</v>
      </c>
      <c r="S95" s="93"/>
      <c r="T95" s="93"/>
      <c r="U95" s="93"/>
      <c r="V95" s="93" t="s">
        <v>22</v>
      </c>
      <c r="W95" s="93" t="s">
        <v>22</v>
      </c>
      <c r="X95" s="93" t="s">
        <v>22</v>
      </c>
      <c r="Y95" s="93"/>
      <c r="Z95" s="93"/>
      <c r="AA95" s="93"/>
      <c r="AB95" s="93"/>
      <c r="AC95" s="93"/>
      <c r="AD95" s="93"/>
      <c r="AE95" s="93"/>
      <c r="AF95" s="93" t="s">
        <v>22</v>
      </c>
      <c r="AG95" s="93" t="s">
        <v>22</v>
      </c>
      <c r="AH95" s="93"/>
      <c r="AI95" s="93"/>
      <c r="AJ95" s="93"/>
      <c r="AK95" s="93"/>
      <c r="AL95" s="93"/>
      <c r="AM95" s="93" t="s">
        <v>22</v>
      </c>
      <c r="AN95" s="93" t="s">
        <v>22</v>
      </c>
      <c r="AO95" s="93"/>
      <c r="AP95" s="93" t="s">
        <v>22</v>
      </c>
      <c r="AQ95" s="93"/>
      <c r="AR95" s="93" t="s">
        <v>22</v>
      </c>
      <c r="AS95" s="93"/>
      <c r="AT95" s="93"/>
      <c r="AU95" s="93"/>
      <c r="AV95" s="93"/>
      <c r="AW95" s="93"/>
      <c r="AX95" s="93"/>
      <c r="AY95" s="93" t="s">
        <v>22</v>
      </c>
      <c r="AZ95" s="93" t="s">
        <v>22</v>
      </c>
      <c r="BA95" s="93"/>
      <c r="BB95" s="93"/>
      <c r="BC95" s="93"/>
      <c r="BD95" s="93"/>
      <c r="BE95" s="93"/>
      <c r="BF95" s="93"/>
      <c r="BG95" s="93" t="s">
        <v>22</v>
      </c>
      <c r="BH95" s="93"/>
      <c r="BI95" s="93"/>
      <c r="BJ95" s="93" t="s">
        <v>22</v>
      </c>
      <c r="BK95" s="93" t="s">
        <v>22</v>
      </c>
      <c r="BL95" s="93"/>
      <c r="BM95" s="93" t="s">
        <v>22</v>
      </c>
      <c r="BN95" s="93"/>
      <c r="BO95" s="93"/>
      <c r="BP95" s="93"/>
      <c r="BQ95" s="93"/>
      <c r="BR95" s="93"/>
      <c r="BS95" s="93"/>
      <c r="BT95" s="93"/>
      <c r="BU95" s="93" t="s">
        <v>184</v>
      </c>
      <c r="BV95" s="95" t="s">
        <v>879</v>
      </c>
      <c r="BW95" s="95" t="s">
        <v>878</v>
      </c>
      <c r="BX95" s="95"/>
      <c r="BY95" s="95"/>
      <c r="BZ95" s="95"/>
      <c r="CA95" s="113"/>
    </row>
    <row r="96" spans="1:79" ht="69.75" hidden="1" customHeight="1">
      <c r="A96" s="39">
        <v>91</v>
      </c>
      <c r="B96" s="19" t="s">
        <v>518</v>
      </c>
      <c r="C96" s="39">
        <v>2002</v>
      </c>
      <c r="D96" s="39" t="s">
        <v>566</v>
      </c>
      <c r="E96" s="39" t="s">
        <v>627</v>
      </c>
      <c r="F96" s="39"/>
      <c r="G96" s="39" t="s">
        <v>22</v>
      </c>
      <c r="H96" s="39"/>
      <c r="I96" s="39"/>
      <c r="J96" s="39"/>
      <c r="K96" s="39"/>
      <c r="L96" s="39"/>
      <c r="M96" s="39"/>
      <c r="N96" s="39" t="s">
        <v>521</v>
      </c>
      <c r="O96" s="39"/>
      <c r="P96" s="39" t="s">
        <v>22</v>
      </c>
      <c r="Q96" s="39"/>
      <c r="R96" s="39" t="s">
        <v>22</v>
      </c>
      <c r="S96" s="39"/>
      <c r="T96" s="39"/>
      <c r="U96" s="39"/>
      <c r="V96" s="39" t="s">
        <v>22</v>
      </c>
      <c r="W96" s="39" t="s">
        <v>22</v>
      </c>
      <c r="X96" s="39" t="s">
        <v>22</v>
      </c>
      <c r="Y96" s="39"/>
      <c r="Z96" s="39"/>
      <c r="AA96" s="39"/>
      <c r="AB96" s="39" t="s">
        <v>22</v>
      </c>
      <c r="AC96" s="39" t="s">
        <v>22</v>
      </c>
      <c r="AD96" s="39" t="s">
        <v>22</v>
      </c>
      <c r="AE96" s="39" t="s">
        <v>22</v>
      </c>
      <c r="AF96" s="39"/>
      <c r="AG96" s="39" t="s">
        <v>22</v>
      </c>
      <c r="AH96" s="39"/>
      <c r="AI96" s="39"/>
      <c r="AJ96" s="39"/>
      <c r="AK96" s="39"/>
      <c r="AL96" s="39"/>
      <c r="AM96" s="39" t="s">
        <v>22</v>
      </c>
      <c r="AN96" s="39"/>
      <c r="AO96" s="39" t="s">
        <v>22</v>
      </c>
      <c r="AP96" s="39" t="s">
        <v>22</v>
      </c>
      <c r="AQ96" s="39"/>
      <c r="AR96" s="39" t="s">
        <v>22</v>
      </c>
      <c r="AS96" s="39" t="s">
        <v>22</v>
      </c>
      <c r="AT96" s="39"/>
      <c r="AU96" s="39"/>
      <c r="AV96" s="39"/>
      <c r="AW96" s="39"/>
      <c r="AX96" s="39" t="s">
        <v>22</v>
      </c>
      <c r="AY96" s="39"/>
      <c r="AZ96" s="39" t="s">
        <v>22</v>
      </c>
      <c r="BA96" s="39"/>
      <c r="BB96" s="39"/>
      <c r="BC96" s="39"/>
      <c r="BD96" s="39"/>
      <c r="BE96" s="39"/>
      <c r="BF96" s="39"/>
      <c r="BG96" s="39"/>
      <c r="BH96" s="39"/>
      <c r="BI96" s="39"/>
      <c r="BJ96" s="39" t="s">
        <v>22</v>
      </c>
      <c r="BK96" s="39"/>
      <c r="BL96" s="39"/>
      <c r="BM96" s="39" t="s">
        <v>22</v>
      </c>
      <c r="BN96" s="39" t="s">
        <v>22</v>
      </c>
      <c r="BO96" s="39" t="s">
        <v>22</v>
      </c>
      <c r="BP96" s="39"/>
      <c r="BQ96" s="39"/>
      <c r="BR96" s="39"/>
      <c r="BS96" s="39"/>
      <c r="BT96" s="39"/>
      <c r="BU96" s="39" t="s">
        <v>183</v>
      </c>
      <c r="BV96" s="46" t="s">
        <v>520</v>
      </c>
      <c r="BW96" s="46" t="s">
        <v>519</v>
      </c>
      <c r="BX96" s="46"/>
      <c r="BY96" s="46"/>
      <c r="BZ96" s="46"/>
      <c r="CA96" s="82"/>
    </row>
    <row r="97" spans="1:79" ht="234" hidden="1">
      <c r="A97" s="39">
        <v>92</v>
      </c>
      <c r="B97" s="19" t="s">
        <v>634</v>
      </c>
      <c r="C97" s="39">
        <v>2011</v>
      </c>
      <c r="D97" s="39" t="s">
        <v>557</v>
      </c>
      <c r="E97" s="39" t="s">
        <v>635</v>
      </c>
      <c r="F97" s="39"/>
      <c r="G97" s="39" t="s">
        <v>22</v>
      </c>
      <c r="H97" s="39"/>
      <c r="I97" s="39"/>
      <c r="J97" s="39"/>
      <c r="K97" s="39"/>
      <c r="L97" s="39"/>
      <c r="M97" s="39"/>
      <c r="N97" s="39" t="s">
        <v>636</v>
      </c>
      <c r="O97" s="39"/>
      <c r="P97" s="39" t="s">
        <v>22</v>
      </c>
      <c r="Q97" s="39"/>
      <c r="R97" s="39"/>
      <c r="S97" s="39" t="s">
        <v>22</v>
      </c>
      <c r="T97" s="39"/>
      <c r="U97" s="39"/>
      <c r="V97" s="39" t="s">
        <v>22</v>
      </c>
      <c r="W97" s="39" t="s">
        <v>22</v>
      </c>
      <c r="X97" s="39" t="s">
        <v>22</v>
      </c>
      <c r="Y97" s="39" t="s">
        <v>22</v>
      </c>
      <c r="Z97" s="39"/>
      <c r="AA97" s="39" t="s">
        <v>22</v>
      </c>
      <c r="AB97" s="39" t="s">
        <v>22</v>
      </c>
      <c r="AC97" s="39" t="s">
        <v>22</v>
      </c>
      <c r="AD97" s="39" t="s">
        <v>22</v>
      </c>
      <c r="AE97" s="39" t="s">
        <v>22</v>
      </c>
      <c r="AF97" s="39"/>
      <c r="AG97" s="39" t="s">
        <v>22</v>
      </c>
      <c r="AH97" s="39"/>
      <c r="AI97" s="39"/>
      <c r="AJ97" s="39"/>
      <c r="AK97" s="39"/>
      <c r="AL97" s="39"/>
      <c r="AM97" s="39" t="s">
        <v>22</v>
      </c>
      <c r="AN97" s="39"/>
      <c r="AO97" s="39" t="s">
        <v>22</v>
      </c>
      <c r="AP97" s="39"/>
      <c r="AQ97" s="39" t="s">
        <v>22</v>
      </c>
      <c r="AR97" s="39"/>
      <c r="AS97" s="39"/>
      <c r="AT97" s="39"/>
      <c r="AU97" s="39"/>
      <c r="AV97" s="39"/>
      <c r="AW97" s="39"/>
      <c r="AX97" s="39"/>
      <c r="AY97" s="39"/>
      <c r="AZ97" s="39" t="s">
        <v>22</v>
      </c>
      <c r="BA97" s="39"/>
      <c r="BB97" s="39"/>
      <c r="BC97" s="39"/>
      <c r="BD97" s="39"/>
      <c r="BE97" s="39"/>
      <c r="BF97" s="39" t="s">
        <v>22</v>
      </c>
      <c r="BG97" s="39"/>
      <c r="BH97" s="39"/>
      <c r="BI97" s="39"/>
      <c r="BJ97" s="39" t="s">
        <v>22</v>
      </c>
      <c r="BK97" s="39" t="s">
        <v>22</v>
      </c>
      <c r="BL97" s="39"/>
      <c r="BM97" s="39" t="s">
        <v>22</v>
      </c>
      <c r="BN97" s="39"/>
      <c r="BO97" s="39"/>
      <c r="BP97" s="39"/>
      <c r="BQ97" s="39"/>
      <c r="BR97" s="39"/>
      <c r="BS97" s="39"/>
      <c r="BT97" s="39"/>
      <c r="BU97" s="39" t="s">
        <v>184</v>
      </c>
      <c r="BV97" s="46" t="s">
        <v>637</v>
      </c>
      <c r="BW97" s="46" t="s">
        <v>638</v>
      </c>
      <c r="BX97" s="46"/>
      <c r="BY97" s="46"/>
      <c r="BZ97" s="46"/>
      <c r="CA97" s="82"/>
    </row>
    <row r="98" spans="1:79" ht="73.2" hidden="1" customHeight="1">
      <c r="A98" s="39">
        <v>93</v>
      </c>
      <c r="B98" s="19" t="s">
        <v>155</v>
      </c>
      <c r="C98" s="39">
        <v>2014</v>
      </c>
      <c r="D98" s="39" t="s">
        <v>556</v>
      </c>
      <c r="E98" s="39" t="s">
        <v>609</v>
      </c>
      <c r="F98" s="39"/>
      <c r="G98" s="39"/>
      <c r="H98" s="39"/>
      <c r="I98" s="39"/>
      <c r="J98" s="39"/>
      <c r="K98" s="39"/>
      <c r="L98" s="39"/>
      <c r="M98" s="39"/>
      <c r="N98" s="39" t="s">
        <v>156</v>
      </c>
      <c r="O98" s="39"/>
      <c r="P98" s="39"/>
      <c r="Q98" s="39" t="s">
        <v>22</v>
      </c>
      <c r="R98" s="39"/>
      <c r="S98" s="39" t="s">
        <v>22</v>
      </c>
      <c r="T98" s="39"/>
      <c r="U98" s="39" t="s">
        <v>22</v>
      </c>
      <c r="V98" s="39"/>
      <c r="W98" s="39" t="s">
        <v>22</v>
      </c>
      <c r="X98" s="39"/>
      <c r="Y98" s="39"/>
      <c r="Z98" s="39"/>
      <c r="AA98" s="39"/>
      <c r="AB98" s="39"/>
      <c r="AC98" s="39"/>
      <c r="AD98" s="39"/>
      <c r="AE98" s="39"/>
      <c r="AF98" s="39"/>
      <c r="AG98" s="39" t="s">
        <v>22</v>
      </c>
      <c r="AH98" s="39" t="s">
        <v>22</v>
      </c>
      <c r="AI98" s="39" t="s">
        <v>22</v>
      </c>
      <c r="AJ98" s="39" t="s">
        <v>22</v>
      </c>
      <c r="AK98" s="39"/>
      <c r="AL98" s="39"/>
      <c r="AM98" s="39" t="s">
        <v>22</v>
      </c>
      <c r="AN98" s="39"/>
      <c r="AO98" s="39" t="s">
        <v>22</v>
      </c>
      <c r="AP98" s="39" t="s">
        <v>22</v>
      </c>
      <c r="AQ98" s="39" t="s">
        <v>22</v>
      </c>
      <c r="AR98" s="39"/>
      <c r="AS98" s="39" t="s">
        <v>22</v>
      </c>
      <c r="AT98" s="39"/>
      <c r="AU98" s="39"/>
      <c r="AV98" s="39" t="s">
        <v>22</v>
      </c>
      <c r="AW98" s="39"/>
      <c r="AX98" s="39" t="s">
        <v>22</v>
      </c>
      <c r="AY98" s="39" t="s">
        <v>22</v>
      </c>
      <c r="AZ98" s="39" t="s">
        <v>22</v>
      </c>
      <c r="BA98" s="39"/>
      <c r="BB98" s="39"/>
      <c r="BC98" s="39"/>
      <c r="BD98" s="39"/>
      <c r="BE98" s="39"/>
      <c r="BF98" s="39"/>
      <c r="BG98" s="39"/>
      <c r="BH98" s="39"/>
      <c r="BI98" s="39"/>
      <c r="BJ98" s="39"/>
      <c r="BK98" s="39"/>
      <c r="BL98" s="39" t="s">
        <v>22</v>
      </c>
      <c r="BM98" s="39" t="s">
        <v>22</v>
      </c>
      <c r="BN98" s="39" t="s">
        <v>22</v>
      </c>
      <c r="BO98" s="39" t="s">
        <v>22</v>
      </c>
      <c r="BP98" s="39"/>
      <c r="BQ98" s="39" t="s">
        <v>22</v>
      </c>
      <c r="BR98" s="39" t="s">
        <v>22</v>
      </c>
      <c r="BS98" s="39" t="s">
        <v>22</v>
      </c>
      <c r="BT98" s="39" t="s">
        <v>22</v>
      </c>
      <c r="BU98" s="39" t="s">
        <v>184</v>
      </c>
      <c r="BV98" s="46" t="s">
        <v>391</v>
      </c>
      <c r="BW98" s="46" t="s">
        <v>392</v>
      </c>
      <c r="BX98" s="46" t="s">
        <v>393</v>
      </c>
      <c r="BY98" s="46"/>
      <c r="BZ98" s="44" t="s">
        <v>243</v>
      </c>
      <c r="CA98" s="82"/>
    </row>
    <row r="99" spans="1:79" ht="73.2" customHeight="1">
      <c r="A99" s="39">
        <v>94</v>
      </c>
      <c r="B99" s="19" t="s">
        <v>113</v>
      </c>
      <c r="C99" s="39">
        <v>2005</v>
      </c>
      <c r="D99" s="39" t="s">
        <v>555</v>
      </c>
      <c r="E99" s="39" t="s">
        <v>563</v>
      </c>
      <c r="F99" s="39" t="s">
        <v>22</v>
      </c>
      <c r="G99" s="39" t="s">
        <v>22</v>
      </c>
      <c r="H99" s="39" t="s">
        <v>22</v>
      </c>
      <c r="I99" s="39" t="s">
        <v>22</v>
      </c>
      <c r="J99" s="39"/>
      <c r="K99" s="39"/>
      <c r="L99" s="39"/>
      <c r="M99" s="39" t="s">
        <v>22</v>
      </c>
      <c r="N99" s="39" t="s">
        <v>114</v>
      </c>
      <c r="O99" s="39"/>
      <c r="P99" s="39" t="s">
        <v>22</v>
      </c>
      <c r="Q99" s="39" t="s">
        <v>22</v>
      </c>
      <c r="R99" s="39" t="s">
        <v>22</v>
      </c>
      <c r="S99" s="39"/>
      <c r="T99" s="39"/>
      <c r="U99" s="39"/>
      <c r="V99" s="39" t="s">
        <v>22</v>
      </c>
      <c r="W99" s="39" t="s">
        <v>22</v>
      </c>
      <c r="X99" s="39"/>
      <c r="Y99" s="39"/>
      <c r="Z99" s="39"/>
      <c r="AA99" s="39" t="s">
        <v>22</v>
      </c>
      <c r="AB99" s="39"/>
      <c r="AC99" s="39"/>
      <c r="AD99" s="39"/>
      <c r="AE99" s="39" t="s">
        <v>22</v>
      </c>
      <c r="AF99" s="39"/>
      <c r="AG99" s="39" t="s">
        <v>22</v>
      </c>
      <c r="AH99" s="39" t="s">
        <v>22</v>
      </c>
      <c r="AI99" s="39"/>
      <c r="AJ99" s="39" t="s">
        <v>22</v>
      </c>
      <c r="AK99" s="39"/>
      <c r="AL99" s="39" t="s">
        <v>22</v>
      </c>
      <c r="AM99" s="39"/>
      <c r="AN99" s="39"/>
      <c r="AO99" s="39" t="s">
        <v>22</v>
      </c>
      <c r="AP99" s="39"/>
      <c r="AQ99" s="39" t="s">
        <v>22</v>
      </c>
      <c r="AR99" s="39" t="s">
        <v>22</v>
      </c>
      <c r="AS99" s="39"/>
      <c r="AT99" s="39"/>
      <c r="AU99" s="39"/>
      <c r="AV99" s="39"/>
      <c r="AW99" s="39"/>
      <c r="AX99" s="39"/>
      <c r="AY99" s="39"/>
      <c r="AZ99" s="39" t="s">
        <v>22</v>
      </c>
      <c r="BA99" s="39"/>
      <c r="BB99" s="39"/>
      <c r="BC99" s="39" t="s">
        <v>22</v>
      </c>
      <c r="BD99" s="39"/>
      <c r="BE99" s="39" t="s">
        <v>22</v>
      </c>
      <c r="BF99" s="39" t="s">
        <v>22</v>
      </c>
      <c r="BG99" s="39" t="s">
        <v>22</v>
      </c>
      <c r="BH99" s="39" t="s">
        <v>22</v>
      </c>
      <c r="BI99" s="39"/>
      <c r="BJ99" s="39"/>
      <c r="BK99" s="39" t="s">
        <v>22</v>
      </c>
      <c r="BL99" s="39"/>
      <c r="BM99" s="39" t="s">
        <v>22</v>
      </c>
      <c r="BN99" s="39" t="s">
        <v>22</v>
      </c>
      <c r="BO99" s="39" t="s">
        <v>22</v>
      </c>
      <c r="BP99" s="39" t="s">
        <v>22</v>
      </c>
      <c r="BQ99" s="39"/>
      <c r="BR99" s="39" t="s">
        <v>22</v>
      </c>
      <c r="BS99" s="39"/>
      <c r="BT99" s="39"/>
      <c r="BU99" s="39" t="s">
        <v>183</v>
      </c>
      <c r="BV99" s="46" t="s">
        <v>115</v>
      </c>
      <c r="BW99" s="46" t="s">
        <v>116</v>
      </c>
      <c r="BX99" s="43" t="s">
        <v>258</v>
      </c>
      <c r="BY99" s="44" t="s">
        <v>194</v>
      </c>
      <c r="BZ99" s="46"/>
      <c r="CA99" s="82"/>
    </row>
    <row r="100" spans="1:79" ht="73.2" customHeight="1">
      <c r="A100" s="39">
        <v>95</v>
      </c>
      <c r="B100" s="19" t="s">
        <v>177</v>
      </c>
      <c r="C100" s="39">
        <v>2009</v>
      </c>
      <c r="D100" s="39" t="s">
        <v>556</v>
      </c>
      <c r="E100" s="39" t="s">
        <v>574</v>
      </c>
      <c r="F100" s="39"/>
      <c r="G100" s="39" t="s">
        <v>22</v>
      </c>
      <c r="H100" s="39"/>
      <c r="I100" s="39"/>
      <c r="J100" s="39"/>
      <c r="K100" s="39"/>
      <c r="L100" s="39"/>
      <c r="M100" s="39"/>
      <c r="N100" s="39" t="s">
        <v>12</v>
      </c>
      <c r="O100" s="39"/>
      <c r="P100" s="39" t="s">
        <v>22</v>
      </c>
      <c r="Q100" s="39"/>
      <c r="R100" s="39"/>
      <c r="S100" s="39" t="s">
        <v>22</v>
      </c>
      <c r="T100" s="39"/>
      <c r="U100" s="39"/>
      <c r="V100" s="39" t="s">
        <v>22</v>
      </c>
      <c r="W100" s="39" t="s">
        <v>22</v>
      </c>
      <c r="X100" s="39"/>
      <c r="Y100" s="39" t="s">
        <v>22</v>
      </c>
      <c r="Z100" s="39"/>
      <c r="AA100" s="39" t="s">
        <v>22</v>
      </c>
      <c r="AB100" s="39" t="s">
        <v>22</v>
      </c>
      <c r="AC100" s="39" t="s">
        <v>22</v>
      </c>
      <c r="AD100" s="39" t="s">
        <v>22</v>
      </c>
      <c r="AE100" s="39" t="s">
        <v>22</v>
      </c>
      <c r="AF100" s="39"/>
      <c r="AG100" s="39" t="s">
        <v>22</v>
      </c>
      <c r="AH100" s="39" t="s">
        <v>22</v>
      </c>
      <c r="AI100" s="39"/>
      <c r="AJ100" s="39"/>
      <c r="AK100" s="39"/>
      <c r="AL100" s="39" t="s">
        <v>22</v>
      </c>
      <c r="AM100" s="39"/>
      <c r="AN100" s="39"/>
      <c r="AO100" s="39" t="s">
        <v>22</v>
      </c>
      <c r="AP100" s="39"/>
      <c r="AQ100" s="39" t="s">
        <v>22</v>
      </c>
      <c r="AR100" s="39"/>
      <c r="AS100" s="39" t="s">
        <v>22</v>
      </c>
      <c r="AT100" s="39"/>
      <c r="AU100" s="39" t="s">
        <v>22</v>
      </c>
      <c r="AV100" s="39"/>
      <c r="AW100" s="39"/>
      <c r="AX100" s="39"/>
      <c r="AY100" s="39"/>
      <c r="AZ100" s="39" t="s">
        <v>22</v>
      </c>
      <c r="BA100" s="39"/>
      <c r="BB100" s="39"/>
      <c r="BC100" s="39" t="s">
        <v>22</v>
      </c>
      <c r="BD100" s="39"/>
      <c r="BE100" s="39"/>
      <c r="BF100" s="39" t="s">
        <v>22</v>
      </c>
      <c r="BG100" s="39"/>
      <c r="BH100" s="39"/>
      <c r="BI100" s="39"/>
      <c r="BJ100" s="39" t="s">
        <v>22</v>
      </c>
      <c r="BK100" s="39" t="s">
        <v>22</v>
      </c>
      <c r="BL100" s="39"/>
      <c r="BM100" s="39" t="s">
        <v>22</v>
      </c>
      <c r="BN100" s="39" t="s">
        <v>22</v>
      </c>
      <c r="BO100" s="39" t="s">
        <v>22</v>
      </c>
      <c r="BP100" s="39"/>
      <c r="BQ100" s="39"/>
      <c r="BR100" s="39"/>
      <c r="BS100" s="39"/>
      <c r="BT100" s="39"/>
      <c r="BU100" s="39" t="s">
        <v>183</v>
      </c>
      <c r="BV100" s="46" t="s">
        <v>157</v>
      </c>
      <c r="BW100" s="43" t="s">
        <v>41</v>
      </c>
      <c r="BX100" s="46" t="s">
        <v>398</v>
      </c>
      <c r="BY100" s="44"/>
      <c r="BZ100" s="44" t="s">
        <v>205</v>
      </c>
      <c r="CA100" s="82"/>
    </row>
    <row r="101" spans="1:79" ht="89.55" customHeight="1">
      <c r="A101" s="39">
        <v>96</v>
      </c>
      <c r="B101" s="19" t="s">
        <v>175</v>
      </c>
      <c r="C101" s="39">
        <v>2010</v>
      </c>
      <c r="D101" s="39" t="s">
        <v>556</v>
      </c>
      <c r="E101" s="39" t="s">
        <v>574</v>
      </c>
      <c r="F101" s="39"/>
      <c r="G101" s="39" t="s">
        <v>22</v>
      </c>
      <c r="H101" s="39"/>
      <c r="I101" s="39"/>
      <c r="J101" s="39"/>
      <c r="K101" s="39"/>
      <c r="L101" s="39"/>
      <c r="M101" s="39"/>
      <c r="N101" s="39" t="s">
        <v>12</v>
      </c>
      <c r="O101" s="39"/>
      <c r="P101" s="39" t="s">
        <v>22</v>
      </c>
      <c r="Q101" s="39"/>
      <c r="R101" s="39"/>
      <c r="S101" s="39" t="s">
        <v>22</v>
      </c>
      <c r="T101" s="39"/>
      <c r="U101" s="39"/>
      <c r="V101" s="39" t="s">
        <v>22</v>
      </c>
      <c r="W101" s="39" t="s">
        <v>22</v>
      </c>
      <c r="X101" s="39" t="s">
        <v>22</v>
      </c>
      <c r="Y101" s="39" t="s">
        <v>22</v>
      </c>
      <c r="Z101" s="39"/>
      <c r="AA101" s="39" t="s">
        <v>22</v>
      </c>
      <c r="AB101" s="39" t="s">
        <v>22</v>
      </c>
      <c r="AC101" s="39" t="s">
        <v>22</v>
      </c>
      <c r="AD101" s="39" t="s">
        <v>22</v>
      </c>
      <c r="AE101" s="39" t="s">
        <v>22</v>
      </c>
      <c r="AF101" s="39"/>
      <c r="AG101" s="39" t="s">
        <v>22</v>
      </c>
      <c r="AH101" s="39"/>
      <c r="AI101" s="39"/>
      <c r="AJ101" s="39"/>
      <c r="AK101" s="39"/>
      <c r="AL101" s="39" t="s">
        <v>22</v>
      </c>
      <c r="AM101" s="39" t="s">
        <v>22</v>
      </c>
      <c r="AN101" s="39" t="s">
        <v>22</v>
      </c>
      <c r="AO101" s="39" t="s">
        <v>22</v>
      </c>
      <c r="AP101" s="39"/>
      <c r="AQ101" s="39" t="s">
        <v>22</v>
      </c>
      <c r="AR101" s="39"/>
      <c r="AS101" s="39" t="s">
        <v>22</v>
      </c>
      <c r="AT101" s="39"/>
      <c r="AU101" s="39"/>
      <c r="AV101" s="39"/>
      <c r="AW101" s="39"/>
      <c r="AX101" s="39" t="s">
        <v>22</v>
      </c>
      <c r="AY101" s="39"/>
      <c r="AZ101" s="39" t="s">
        <v>22</v>
      </c>
      <c r="BA101" s="39" t="s">
        <v>22</v>
      </c>
      <c r="BB101" s="39"/>
      <c r="BC101" s="39"/>
      <c r="BD101" s="39"/>
      <c r="BE101" s="39"/>
      <c r="BF101" s="39" t="s">
        <v>22</v>
      </c>
      <c r="BG101" s="39"/>
      <c r="BH101" s="39"/>
      <c r="BI101" s="39" t="s">
        <v>22</v>
      </c>
      <c r="BJ101" s="39" t="s">
        <v>22</v>
      </c>
      <c r="BK101" s="39" t="s">
        <v>22</v>
      </c>
      <c r="BL101" s="39"/>
      <c r="BM101" s="39" t="s">
        <v>22</v>
      </c>
      <c r="BN101" s="39" t="s">
        <v>22</v>
      </c>
      <c r="BO101" s="39" t="s">
        <v>22</v>
      </c>
      <c r="BP101" s="39"/>
      <c r="BQ101" s="39"/>
      <c r="BR101" s="39"/>
      <c r="BS101" s="39"/>
      <c r="BT101" s="39"/>
      <c r="BU101" s="39" t="s">
        <v>183</v>
      </c>
      <c r="BV101" s="43" t="s">
        <v>297</v>
      </c>
      <c r="BW101" s="43" t="s">
        <v>298</v>
      </c>
      <c r="BX101" s="43" t="s">
        <v>299</v>
      </c>
      <c r="BY101" s="44" t="s">
        <v>207</v>
      </c>
      <c r="BZ101" s="44" t="s">
        <v>205</v>
      </c>
      <c r="CA101" s="82"/>
    </row>
    <row r="102" spans="1:79" ht="81.45" customHeight="1">
      <c r="A102" s="39">
        <v>97</v>
      </c>
      <c r="B102" s="19" t="s">
        <v>178</v>
      </c>
      <c r="C102" s="39">
        <v>2010</v>
      </c>
      <c r="D102" s="39" t="s">
        <v>556</v>
      </c>
      <c r="E102" s="39" t="s">
        <v>574</v>
      </c>
      <c r="F102" s="39" t="s">
        <v>22</v>
      </c>
      <c r="G102" s="39"/>
      <c r="H102" s="39"/>
      <c r="I102" s="39"/>
      <c r="J102" s="39"/>
      <c r="K102" s="39"/>
      <c r="L102" s="39"/>
      <c r="M102" s="39"/>
      <c r="N102" s="39" t="s">
        <v>12</v>
      </c>
      <c r="O102" s="39"/>
      <c r="P102" s="39" t="s">
        <v>22</v>
      </c>
      <c r="Q102" s="39"/>
      <c r="R102" s="39"/>
      <c r="S102" s="39" t="s">
        <v>22</v>
      </c>
      <c r="T102" s="39"/>
      <c r="U102" s="39"/>
      <c r="V102" s="39" t="s">
        <v>22</v>
      </c>
      <c r="W102" s="39" t="s">
        <v>22</v>
      </c>
      <c r="X102" s="39" t="s">
        <v>22</v>
      </c>
      <c r="Y102" s="39"/>
      <c r="Z102" s="39"/>
      <c r="AA102" s="39" t="s">
        <v>22</v>
      </c>
      <c r="AB102" s="39" t="s">
        <v>22</v>
      </c>
      <c r="AC102" s="39" t="s">
        <v>22</v>
      </c>
      <c r="AD102" s="39" t="s">
        <v>22</v>
      </c>
      <c r="AE102" s="39" t="s">
        <v>22</v>
      </c>
      <c r="AF102" s="39"/>
      <c r="AG102" s="39" t="s">
        <v>22</v>
      </c>
      <c r="AH102" s="39"/>
      <c r="AI102" s="39"/>
      <c r="AJ102" s="39"/>
      <c r="AK102" s="39"/>
      <c r="AL102" s="39" t="s">
        <v>22</v>
      </c>
      <c r="AM102" s="39" t="s">
        <v>22</v>
      </c>
      <c r="AN102" s="39" t="s">
        <v>22</v>
      </c>
      <c r="AO102" s="39" t="s">
        <v>22</v>
      </c>
      <c r="AP102" s="39"/>
      <c r="AQ102" s="39" t="s">
        <v>22</v>
      </c>
      <c r="AR102" s="39"/>
      <c r="AS102" s="39" t="s">
        <v>22</v>
      </c>
      <c r="AT102" s="39"/>
      <c r="AU102" s="39"/>
      <c r="AV102" s="39"/>
      <c r="AW102" s="39"/>
      <c r="AX102" s="39" t="s">
        <v>22</v>
      </c>
      <c r="AY102" s="39" t="s">
        <v>22</v>
      </c>
      <c r="AZ102" s="39" t="s">
        <v>22</v>
      </c>
      <c r="BA102" s="39"/>
      <c r="BB102" s="39"/>
      <c r="BC102" s="39"/>
      <c r="BD102" s="39"/>
      <c r="BE102" s="39"/>
      <c r="BF102" s="39" t="s">
        <v>22</v>
      </c>
      <c r="BG102" s="39"/>
      <c r="BH102" s="39"/>
      <c r="BI102" s="39" t="s">
        <v>22</v>
      </c>
      <c r="BJ102" s="39" t="s">
        <v>22</v>
      </c>
      <c r="BK102" s="39" t="s">
        <v>22</v>
      </c>
      <c r="BL102" s="39"/>
      <c r="BM102" s="39" t="s">
        <v>22</v>
      </c>
      <c r="BN102" s="39" t="s">
        <v>22</v>
      </c>
      <c r="BO102" s="39" t="s">
        <v>22</v>
      </c>
      <c r="BP102" s="39"/>
      <c r="BQ102" s="39" t="s">
        <v>22</v>
      </c>
      <c r="BR102" s="39" t="s">
        <v>22</v>
      </c>
      <c r="BS102" s="39" t="s">
        <v>22</v>
      </c>
      <c r="BT102" s="39"/>
      <c r="BU102" s="39" t="s">
        <v>183</v>
      </c>
      <c r="BV102" s="43" t="s">
        <v>300</v>
      </c>
      <c r="BW102" s="43" t="s">
        <v>301</v>
      </c>
      <c r="BX102" s="43" t="s">
        <v>68</v>
      </c>
      <c r="BY102" s="44" t="s">
        <v>209</v>
      </c>
      <c r="BZ102" s="44" t="s">
        <v>205</v>
      </c>
      <c r="CA102" s="82"/>
    </row>
    <row r="103" spans="1:79" ht="80.55" hidden="1" customHeight="1">
      <c r="A103" s="39">
        <v>98</v>
      </c>
      <c r="B103" s="19" t="s">
        <v>179</v>
      </c>
      <c r="C103" s="39">
        <v>2009</v>
      </c>
      <c r="D103" s="39" t="s">
        <v>556</v>
      </c>
      <c r="E103" s="39" t="s">
        <v>574</v>
      </c>
      <c r="F103" s="39"/>
      <c r="G103" s="39"/>
      <c r="H103" s="39"/>
      <c r="I103" s="39"/>
      <c r="J103" s="39"/>
      <c r="K103" s="39"/>
      <c r="L103" s="39"/>
      <c r="M103" s="39"/>
      <c r="N103" s="39" t="s">
        <v>12</v>
      </c>
      <c r="O103" s="39"/>
      <c r="P103" s="39" t="s">
        <v>22</v>
      </c>
      <c r="Q103" s="39"/>
      <c r="R103" s="39"/>
      <c r="S103" s="39" t="s">
        <v>22</v>
      </c>
      <c r="T103" s="39"/>
      <c r="U103" s="39"/>
      <c r="V103" s="39" t="s">
        <v>22</v>
      </c>
      <c r="W103" s="39" t="s">
        <v>22</v>
      </c>
      <c r="X103" s="39" t="s">
        <v>22</v>
      </c>
      <c r="Y103" s="39" t="s">
        <v>22</v>
      </c>
      <c r="Z103" s="39"/>
      <c r="AA103" s="39"/>
      <c r="AB103" s="39" t="s">
        <v>22</v>
      </c>
      <c r="AC103" s="39" t="s">
        <v>22</v>
      </c>
      <c r="AD103" s="39" t="s">
        <v>22</v>
      </c>
      <c r="AE103" s="39" t="s">
        <v>22</v>
      </c>
      <c r="AF103" s="39" t="s">
        <v>22</v>
      </c>
      <c r="AG103" s="39" t="s">
        <v>22</v>
      </c>
      <c r="AH103" s="39"/>
      <c r="AI103" s="39"/>
      <c r="AJ103" s="39"/>
      <c r="AK103" s="39"/>
      <c r="AL103" s="39"/>
      <c r="AM103" s="39" t="s">
        <v>22</v>
      </c>
      <c r="AN103" s="39" t="s">
        <v>22</v>
      </c>
      <c r="AO103" s="39" t="s">
        <v>22</v>
      </c>
      <c r="AP103" s="39" t="s">
        <v>22</v>
      </c>
      <c r="AQ103" s="39" t="s">
        <v>22</v>
      </c>
      <c r="AR103" s="39"/>
      <c r="AS103" s="39" t="s">
        <v>22</v>
      </c>
      <c r="AT103" s="39"/>
      <c r="AU103" s="39"/>
      <c r="AV103" s="39"/>
      <c r="AW103" s="39"/>
      <c r="AX103" s="39" t="s">
        <v>22</v>
      </c>
      <c r="AY103" s="39" t="s">
        <v>22</v>
      </c>
      <c r="AZ103" s="39" t="s">
        <v>22</v>
      </c>
      <c r="BA103" s="39"/>
      <c r="BB103" s="39"/>
      <c r="BC103" s="39" t="s">
        <v>22</v>
      </c>
      <c r="BD103" s="39"/>
      <c r="BE103" s="39"/>
      <c r="BF103" s="39"/>
      <c r="BG103" s="39"/>
      <c r="BH103" s="39"/>
      <c r="BI103" s="39" t="s">
        <v>22</v>
      </c>
      <c r="BJ103" s="39" t="s">
        <v>22</v>
      </c>
      <c r="BK103" s="39" t="s">
        <v>22</v>
      </c>
      <c r="BL103" s="39"/>
      <c r="BM103" s="39" t="s">
        <v>22</v>
      </c>
      <c r="BN103" s="39" t="s">
        <v>22</v>
      </c>
      <c r="BO103" s="39" t="s">
        <v>22</v>
      </c>
      <c r="BP103" s="39"/>
      <c r="BQ103" s="39"/>
      <c r="BR103" s="39"/>
      <c r="BS103" s="39"/>
      <c r="BT103" s="39"/>
      <c r="BU103" s="39" t="s">
        <v>183</v>
      </c>
      <c r="BV103" s="46" t="s">
        <v>400</v>
      </c>
      <c r="BW103" s="46" t="s">
        <v>289</v>
      </c>
      <c r="BX103" s="46" t="s">
        <v>290</v>
      </c>
      <c r="BY103" s="44" t="s">
        <v>207</v>
      </c>
      <c r="BZ103" s="44" t="s">
        <v>205</v>
      </c>
      <c r="CA103" s="82"/>
    </row>
    <row r="104" spans="1:79" ht="77.55" hidden="1" customHeight="1">
      <c r="A104" s="39">
        <v>99</v>
      </c>
      <c r="B104" s="19" t="s">
        <v>180</v>
      </c>
      <c r="C104" s="39">
        <v>2010</v>
      </c>
      <c r="D104" s="39" t="s">
        <v>556</v>
      </c>
      <c r="E104" s="39" t="s">
        <v>574</v>
      </c>
      <c r="F104" s="39" t="s">
        <v>22</v>
      </c>
      <c r="G104" s="39"/>
      <c r="H104" s="39"/>
      <c r="I104" s="39"/>
      <c r="J104" s="39"/>
      <c r="K104" s="39"/>
      <c r="L104" s="39"/>
      <c r="M104" s="39"/>
      <c r="N104" s="39" t="s">
        <v>12</v>
      </c>
      <c r="O104" s="39" t="s">
        <v>22</v>
      </c>
      <c r="P104" s="39" t="s">
        <v>22</v>
      </c>
      <c r="Q104" s="39"/>
      <c r="R104" s="39"/>
      <c r="S104" s="39" t="s">
        <v>22</v>
      </c>
      <c r="T104" s="39"/>
      <c r="U104" s="39"/>
      <c r="V104" s="39" t="s">
        <v>22</v>
      </c>
      <c r="W104" s="39" t="s">
        <v>22</v>
      </c>
      <c r="X104" s="39" t="s">
        <v>22</v>
      </c>
      <c r="Y104" s="39" t="s">
        <v>22</v>
      </c>
      <c r="Z104" s="39"/>
      <c r="AA104" s="39" t="s">
        <v>22</v>
      </c>
      <c r="AB104" s="39" t="s">
        <v>22</v>
      </c>
      <c r="AC104" s="39" t="s">
        <v>22</v>
      </c>
      <c r="AD104" s="39" t="s">
        <v>22</v>
      </c>
      <c r="AE104" s="39" t="s">
        <v>22</v>
      </c>
      <c r="AF104" s="39"/>
      <c r="AG104" s="39"/>
      <c r="AH104" s="39" t="s">
        <v>22</v>
      </c>
      <c r="AI104" s="39"/>
      <c r="AJ104" s="39"/>
      <c r="AK104" s="39"/>
      <c r="AL104" s="39"/>
      <c r="AM104" s="39" t="s">
        <v>22</v>
      </c>
      <c r="AN104" s="39" t="s">
        <v>22</v>
      </c>
      <c r="AO104" s="39" t="s">
        <v>22</v>
      </c>
      <c r="AP104" s="39"/>
      <c r="AQ104" s="39" t="s">
        <v>22</v>
      </c>
      <c r="AR104" s="39"/>
      <c r="AS104" s="39" t="s">
        <v>22</v>
      </c>
      <c r="AT104" s="39"/>
      <c r="AU104" s="39"/>
      <c r="AV104" s="39"/>
      <c r="AW104" s="39"/>
      <c r="AX104" s="39" t="s">
        <v>22</v>
      </c>
      <c r="AY104" s="39"/>
      <c r="AZ104" s="39" t="s">
        <v>22</v>
      </c>
      <c r="BA104" s="39"/>
      <c r="BB104" s="39"/>
      <c r="BC104" s="39" t="s">
        <v>22</v>
      </c>
      <c r="BD104" s="39"/>
      <c r="BE104" s="39"/>
      <c r="BF104" s="39" t="s">
        <v>22</v>
      </c>
      <c r="BG104" s="39"/>
      <c r="BH104" s="39"/>
      <c r="BI104" s="39" t="s">
        <v>22</v>
      </c>
      <c r="BJ104" s="39" t="s">
        <v>22</v>
      </c>
      <c r="BK104" s="39" t="s">
        <v>22</v>
      </c>
      <c r="BL104" s="39"/>
      <c r="BM104" s="39" t="s">
        <v>22</v>
      </c>
      <c r="BN104" s="39" t="s">
        <v>22</v>
      </c>
      <c r="BO104" s="39" t="s">
        <v>22</v>
      </c>
      <c r="BP104" s="39"/>
      <c r="BQ104" s="39" t="s">
        <v>22</v>
      </c>
      <c r="BR104" s="39" t="s">
        <v>22</v>
      </c>
      <c r="BS104" s="39" t="s">
        <v>22</v>
      </c>
      <c r="BT104" s="39"/>
      <c r="BU104" s="39" t="s">
        <v>183</v>
      </c>
      <c r="BV104" s="43" t="s">
        <v>300</v>
      </c>
      <c r="BW104" s="43" t="s">
        <v>309</v>
      </c>
      <c r="BX104" s="43" t="s">
        <v>68</v>
      </c>
      <c r="BY104" s="44" t="s">
        <v>207</v>
      </c>
      <c r="BZ104" s="44" t="s">
        <v>205</v>
      </c>
      <c r="CA104" s="82"/>
    </row>
    <row r="105" spans="1:79" ht="76.05" customHeight="1">
      <c r="A105" s="39">
        <v>100</v>
      </c>
      <c r="B105" s="19" t="s">
        <v>181</v>
      </c>
      <c r="C105" s="39">
        <v>2012</v>
      </c>
      <c r="D105" s="39" t="s">
        <v>556</v>
      </c>
      <c r="E105" s="39" t="s">
        <v>574</v>
      </c>
      <c r="F105" s="39"/>
      <c r="G105" s="39"/>
      <c r="H105" s="39"/>
      <c r="I105" s="39"/>
      <c r="J105" s="39" t="s">
        <v>22</v>
      </c>
      <c r="K105" s="39"/>
      <c r="L105" s="39"/>
      <c r="M105" s="39"/>
      <c r="N105" s="39" t="s">
        <v>12</v>
      </c>
      <c r="O105" s="39" t="s">
        <v>22</v>
      </c>
      <c r="P105" s="39" t="s">
        <v>22</v>
      </c>
      <c r="Q105" s="39"/>
      <c r="R105" s="39"/>
      <c r="S105" s="39" t="s">
        <v>22</v>
      </c>
      <c r="T105" s="39"/>
      <c r="U105" s="39"/>
      <c r="V105" s="39" t="s">
        <v>22</v>
      </c>
      <c r="W105" s="39" t="s">
        <v>22</v>
      </c>
      <c r="X105" s="39" t="s">
        <v>22</v>
      </c>
      <c r="Y105" s="39"/>
      <c r="Z105" s="39"/>
      <c r="AA105" s="39"/>
      <c r="AB105" s="39"/>
      <c r="AC105" s="39"/>
      <c r="AD105" s="39"/>
      <c r="AE105" s="39"/>
      <c r="AF105" s="39" t="s">
        <v>22</v>
      </c>
      <c r="AG105" s="39"/>
      <c r="AH105" s="39" t="s">
        <v>22</v>
      </c>
      <c r="AI105" s="39"/>
      <c r="AJ105" s="39"/>
      <c r="AK105" s="39"/>
      <c r="AL105" s="39" t="s">
        <v>22</v>
      </c>
      <c r="AM105" s="39"/>
      <c r="AN105" s="39"/>
      <c r="AO105" s="39" t="s">
        <v>22</v>
      </c>
      <c r="AP105" s="39" t="s">
        <v>22</v>
      </c>
      <c r="AQ105" s="39" t="s">
        <v>22</v>
      </c>
      <c r="AR105" s="39"/>
      <c r="AS105" s="39" t="s">
        <v>22</v>
      </c>
      <c r="AT105" s="39"/>
      <c r="AU105" s="39"/>
      <c r="AV105" s="39"/>
      <c r="AW105" s="39"/>
      <c r="AX105" s="39" t="s">
        <v>22</v>
      </c>
      <c r="AY105" s="39" t="s">
        <v>22</v>
      </c>
      <c r="AZ105" s="39"/>
      <c r="BA105" s="39"/>
      <c r="BB105" s="39"/>
      <c r="BC105" s="39" t="s">
        <v>22</v>
      </c>
      <c r="BD105" s="39"/>
      <c r="BE105" s="39"/>
      <c r="BF105" s="39" t="s">
        <v>22</v>
      </c>
      <c r="BG105" s="39"/>
      <c r="BH105" s="39"/>
      <c r="BI105" s="39" t="s">
        <v>22</v>
      </c>
      <c r="BJ105" s="39" t="s">
        <v>22</v>
      </c>
      <c r="BK105" s="39" t="s">
        <v>22</v>
      </c>
      <c r="BL105" s="39"/>
      <c r="BM105" s="39" t="s">
        <v>22</v>
      </c>
      <c r="BN105" s="39"/>
      <c r="BO105" s="39"/>
      <c r="BP105" s="39"/>
      <c r="BQ105" s="39"/>
      <c r="BR105" s="39"/>
      <c r="BS105" s="39"/>
      <c r="BT105" s="39"/>
      <c r="BU105" s="39" t="s">
        <v>183</v>
      </c>
      <c r="BV105" s="43" t="s">
        <v>362</v>
      </c>
      <c r="BW105" s="43" t="s">
        <v>363</v>
      </c>
      <c r="BX105" s="43" t="s">
        <v>364</v>
      </c>
      <c r="BY105" s="49"/>
      <c r="BZ105" s="44" t="s">
        <v>205</v>
      </c>
      <c r="CA105" s="82"/>
    </row>
    <row r="106" spans="1:79" ht="77.55" customHeight="1">
      <c r="A106" s="39">
        <v>101</v>
      </c>
      <c r="B106" s="15" t="s">
        <v>937</v>
      </c>
      <c r="C106" s="39">
        <v>2010</v>
      </c>
      <c r="D106" s="39" t="s">
        <v>556</v>
      </c>
      <c r="E106" s="39" t="s">
        <v>574</v>
      </c>
      <c r="F106" s="39"/>
      <c r="G106" s="39"/>
      <c r="H106" s="39"/>
      <c r="I106" s="39"/>
      <c r="J106" s="39"/>
      <c r="K106" s="39"/>
      <c r="L106" s="39"/>
      <c r="M106" s="39" t="s">
        <v>22</v>
      </c>
      <c r="N106" s="39" t="s">
        <v>93</v>
      </c>
      <c r="O106" s="39"/>
      <c r="P106" s="39" t="s">
        <v>22</v>
      </c>
      <c r="Q106" s="39"/>
      <c r="R106" s="39"/>
      <c r="S106" s="39" t="s">
        <v>22</v>
      </c>
      <c r="T106" s="39"/>
      <c r="U106" s="39"/>
      <c r="V106" s="39" t="s">
        <v>22</v>
      </c>
      <c r="W106" s="39" t="s">
        <v>22</v>
      </c>
      <c r="X106" s="39"/>
      <c r="Y106" s="39" t="s">
        <v>22</v>
      </c>
      <c r="Z106" s="39"/>
      <c r="AA106" s="39"/>
      <c r="AB106" s="39" t="s">
        <v>22</v>
      </c>
      <c r="AC106" s="39" t="s">
        <v>22</v>
      </c>
      <c r="AD106" s="39" t="s">
        <v>22</v>
      </c>
      <c r="AE106" s="39"/>
      <c r="AF106" s="39"/>
      <c r="AG106" s="39" t="s">
        <v>22</v>
      </c>
      <c r="AH106" s="39"/>
      <c r="AI106" s="39"/>
      <c r="AJ106" s="39"/>
      <c r="AK106" s="39"/>
      <c r="AL106" s="39" t="s">
        <v>22</v>
      </c>
      <c r="AM106" s="39"/>
      <c r="AN106" s="39"/>
      <c r="AO106" s="39" t="s">
        <v>22</v>
      </c>
      <c r="AP106" s="39"/>
      <c r="AQ106" s="39"/>
      <c r="AR106" s="39" t="s">
        <v>22</v>
      </c>
      <c r="AS106" s="39"/>
      <c r="AT106" s="39"/>
      <c r="AU106" s="39"/>
      <c r="AV106" s="39"/>
      <c r="AW106" s="39"/>
      <c r="AX106" s="39"/>
      <c r="AY106" s="39"/>
      <c r="AZ106" s="39" t="s">
        <v>22</v>
      </c>
      <c r="BA106" s="39"/>
      <c r="BB106" s="39"/>
      <c r="BC106" s="39" t="s">
        <v>22</v>
      </c>
      <c r="BD106" s="39"/>
      <c r="BE106" s="39" t="s">
        <v>22</v>
      </c>
      <c r="BF106" s="39"/>
      <c r="BG106" s="39"/>
      <c r="BH106" s="39"/>
      <c r="BI106" s="39"/>
      <c r="BJ106" s="39"/>
      <c r="BK106" s="39" t="s">
        <v>22</v>
      </c>
      <c r="BL106" s="39"/>
      <c r="BM106" s="39" t="s">
        <v>22</v>
      </c>
      <c r="BN106" s="39"/>
      <c r="BO106" s="39"/>
      <c r="BP106" s="39"/>
      <c r="BQ106" s="39"/>
      <c r="BR106" s="39"/>
      <c r="BS106" s="39"/>
      <c r="BT106" s="39"/>
      <c r="BU106" s="39" t="s">
        <v>183</v>
      </c>
      <c r="BV106" s="46" t="s">
        <v>941</v>
      </c>
      <c r="BW106" s="46" t="s">
        <v>311</v>
      </c>
      <c r="BX106" s="46"/>
      <c r="BY106" s="49"/>
      <c r="BZ106" s="44" t="s">
        <v>205</v>
      </c>
      <c r="CA106" s="82"/>
    </row>
    <row r="107" spans="1:79" ht="75.75" customHeight="1">
      <c r="A107" s="39">
        <v>102</v>
      </c>
      <c r="B107" s="15" t="s">
        <v>938</v>
      </c>
      <c r="C107" s="39">
        <v>2010</v>
      </c>
      <c r="D107" s="39" t="s">
        <v>556</v>
      </c>
      <c r="E107" s="39" t="s">
        <v>574</v>
      </c>
      <c r="F107" s="39"/>
      <c r="G107" s="39"/>
      <c r="H107" s="39" t="s">
        <v>22</v>
      </c>
      <c r="I107" s="39"/>
      <c r="J107" s="39"/>
      <c r="K107" s="39"/>
      <c r="L107" s="39"/>
      <c r="M107" s="39"/>
      <c r="N107" s="39" t="s">
        <v>93</v>
      </c>
      <c r="O107" s="39"/>
      <c r="P107" s="39" t="s">
        <v>22</v>
      </c>
      <c r="Q107" s="39"/>
      <c r="R107" s="39"/>
      <c r="S107" s="39" t="s">
        <v>22</v>
      </c>
      <c r="T107" s="39"/>
      <c r="U107" s="39"/>
      <c r="V107" s="39" t="s">
        <v>22</v>
      </c>
      <c r="W107" s="39" t="s">
        <v>22</v>
      </c>
      <c r="X107" s="39"/>
      <c r="Y107" s="39" t="s">
        <v>22</v>
      </c>
      <c r="Z107" s="39"/>
      <c r="AA107" s="39"/>
      <c r="AB107" s="39" t="s">
        <v>22</v>
      </c>
      <c r="AC107" s="39" t="s">
        <v>22</v>
      </c>
      <c r="AD107" s="39" t="s">
        <v>22</v>
      </c>
      <c r="AE107" s="39" t="s">
        <v>22</v>
      </c>
      <c r="AF107" s="39" t="s">
        <v>22</v>
      </c>
      <c r="AG107" s="39" t="s">
        <v>22</v>
      </c>
      <c r="AH107" s="39"/>
      <c r="AI107" s="39"/>
      <c r="AJ107" s="39"/>
      <c r="AK107" s="39"/>
      <c r="AL107" s="39" t="s">
        <v>22</v>
      </c>
      <c r="AM107" s="39"/>
      <c r="AN107" s="39"/>
      <c r="AO107" s="39" t="s">
        <v>22</v>
      </c>
      <c r="AP107" s="39" t="s">
        <v>22</v>
      </c>
      <c r="AQ107" s="39"/>
      <c r="AR107" s="39" t="s">
        <v>22</v>
      </c>
      <c r="AS107" s="39"/>
      <c r="AT107" s="39"/>
      <c r="AU107" s="39"/>
      <c r="AV107" s="39"/>
      <c r="AW107" s="39"/>
      <c r="AX107" s="39"/>
      <c r="AY107" s="39"/>
      <c r="AZ107" s="39" t="s">
        <v>22</v>
      </c>
      <c r="BA107" s="39"/>
      <c r="BB107" s="39"/>
      <c r="BC107" s="39" t="s">
        <v>22</v>
      </c>
      <c r="BD107" s="39"/>
      <c r="BE107" s="39"/>
      <c r="BF107" s="39"/>
      <c r="BG107" s="39" t="s">
        <v>22</v>
      </c>
      <c r="BH107" s="39"/>
      <c r="BI107" s="39"/>
      <c r="BJ107" s="39"/>
      <c r="BK107" s="39" t="s">
        <v>22</v>
      </c>
      <c r="BL107" s="39"/>
      <c r="BM107" s="39" t="s">
        <v>22</v>
      </c>
      <c r="BN107" s="39"/>
      <c r="BO107" s="39"/>
      <c r="BP107" s="39"/>
      <c r="BQ107" s="39"/>
      <c r="BR107" s="39"/>
      <c r="BS107" s="39"/>
      <c r="BT107" s="39"/>
      <c r="BU107" s="39" t="s">
        <v>183</v>
      </c>
      <c r="BV107" s="46" t="s">
        <v>942</v>
      </c>
      <c r="BW107" s="46" t="s">
        <v>311</v>
      </c>
      <c r="BX107" s="46"/>
      <c r="BY107" s="49"/>
      <c r="BZ107" s="44" t="s">
        <v>205</v>
      </c>
      <c r="CA107" s="82"/>
    </row>
    <row r="108" spans="1:79" ht="160.19999999999999" customHeight="1">
      <c r="A108" s="39">
        <v>103</v>
      </c>
      <c r="B108" s="15" t="s">
        <v>939</v>
      </c>
      <c r="C108" s="39">
        <v>2010</v>
      </c>
      <c r="D108" s="39" t="s">
        <v>556</v>
      </c>
      <c r="E108" s="39" t="s">
        <v>574</v>
      </c>
      <c r="F108" s="39"/>
      <c r="G108" s="39"/>
      <c r="H108" s="39"/>
      <c r="I108" s="39"/>
      <c r="J108" s="39"/>
      <c r="K108" s="39"/>
      <c r="L108" s="39"/>
      <c r="M108" s="39" t="s">
        <v>22</v>
      </c>
      <c r="N108" s="39" t="s">
        <v>93</v>
      </c>
      <c r="O108" s="39"/>
      <c r="P108" s="39" t="s">
        <v>22</v>
      </c>
      <c r="Q108" s="39"/>
      <c r="R108" s="39"/>
      <c r="S108" s="39" t="s">
        <v>22</v>
      </c>
      <c r="T108" s="39"/>
      <c r="U108" s="39"/>
      <c r="V108" s="39" t="s">
        <v>22</v>
      </c>
      <c r="W108" s="39" t="s">
        <v>22</v>
      </c>
      <c r="X108" s="39"/>
      <c r="Y108" s="39" t="s">
        <v>22</v>
      </c>
      <c r="Z108" s="39"/>
      <c r="AA108" s="39"/>
      <c r="AB108" s="39" t="s">
        <v>22</v>
      </c>
      <c r="AC108" s="39" t="s">
        <v>22</v>
      </c>
      <c r="AD108" s="39" t="s">
        <v>22</v>
      </c>
      <c r="AE108" s="39"/>
      <c r="AF108" s="39"/>
      <c r="AG108" s="39" t="s">
        <v>22</v>
      </c>
      <c r="AH108" s="39"/>
      <c r="AI108" s="39"/>
      <c r="AJ108" s="39"/>
      <c r="AK108" s="39"/>
      <c r="AL108" s="39" t="s">
        <v>22</v>
      </c>
      <c r="AM108" s="39"/>
      <c r="AN108" s="39"/>
      <c r="AO108" s="39" t="s">
        <v>22</v>
      </c>
      <c r="AP108" s="39"/>
      <c r="AQ108" s="39"/>
      <c r="AR108" s="39" t="s">
        <v>22</v>
      </c>
      <c r="AS108" s="39"/>
      <c r="AT108" s="39"/>
      <c r="AU108" s="39"/>
      <c r="AV108" s="39"/>
      <c r="AW108" s="39"/>
      <c r="AX108" s="39"/>
      <c r="AY108" s="39"/>
      <c r="AZ108" s="39" t="s">
        <v>22</v>
      </c>
      <c r="BA108" s="39"/>
      <c r="BB108" s="39"/>
      <c r="BC108" s="39" t="s">
        <v>22</v>
      </c>
      <c r="BD108" s="39"/>
      <c r="BE108" s="39" t="s">
        <v>22</v>
      </c>
      <c r="BF108" s="39" t="s">
        <v>22</v>
      </c>
      <c r="BG108" s="39"/>
      <c r="BH108" s="39"/>
      <c r="BI108" s="39"/>
      <c r="BJ108" s="39"/>
      <c r="BK108" s="39" t="s">
        <v>22</v>
      </c>
      <c r="BL108" s="39"/>
      <c r="BM108" s="39" t="s">
        <v>22</v>
      </c>
      <c r="BN108" s="39"/>
      <c r="BO108" s="39"/>
      <c r="BP108" s="39"/>
      <c r="BQ108" s="39"/>
      <c r="BR108" s="39"/>
      <c r="BS108" s="39"/>
      <c r="BT108" s="39"/>
      <c r="BU108" s="39" t="s">
        <v>183</v>
      </c>
      <c r="BV108" s="46" t="s">
        <v>943</v>
      </c>
      <c r="BW108" s="46" t="s">
        <v>311</v>
      </c>
      <c r="BX108" s="46"/>
      <c r="BY108" s="49"/>
      <c r="BZ108" s="44" t="s">
        <v>205</v>
      </c>
      <c r="CA108" s="82"/>
    </row>
    <row r="109" spans="1:79" ht="59.55" customHeight="1">
      <c r="A109" s="39">
        <v>104</v>
      </c>
      <c r="B109" s="15" t="s">
        <v>940</v>
      </c>
      <c r="C109" s="39">
        <v>2010</v>
      </c>
      <c r="D109" s="39" t="s">
        <v>556</v>
      </c>
      <c r="E109" s="39" t="s">
        <v>574</v>
      </c>
      <c r="F109" s="39"/>
      <c r="G109" s="39"/>
      <c r="H109" s="39"/>
      <c r="I109" s="39"/>
      <c r="J109" s="39"/>
      <c r="K109" s="39"/>
      <c r="L109" s="39"/>
      <c r="M109" s="39" t="s">
        <v>22</v>
      </c>
      <c r="N109" s="39" t="s">
        <v>93</v>
      </c>
      <c r="O109" s="39"/>
      <c r="P109" s="39" t="s">
        <v>22</v>
      </c>
      <c r="Q109" s="39"/>
      <c r="R109" s="39"/>
      <c r="S109" s="39" t="s">
        <v>22</v>
      </c>
      <c r="T109" s="39"/>
      <c r="U109" s="39"/>
      <c r="V109" s="39" t="s">
        <v>22</v>
      </c>
      <c r="W109" s="39" t="s">
        <v>22</v>
      </c>
      <c r="X109" s="39"/>
      <c r="Y109" s="39" t="s">
        <v>22</v>
      </c>
      <c r="Z109" s="39"/>
      <c r="AA109" s="39"/>
      <c r="AB109" s="39" t="s">
        <v>22</v>
      </c>
      <c r="AC109" s="39" t="s">
        <v>22</v>
      </c>
      <c r="AD109" s="39"/>
      <c r="AE109" s="39"/>
      <c r="AF109" s="39"/>
      <c r="AG109" s="39"/>
      <c r="AH109" s="39"/>
      <c r="AI109" s="39"/>
      <c r="AJ109" s="39"/>
      <c r="AK109" s="39"/>
      <c r="AL109" s="39" t="s">
        <v>22</v>
      </c>
      <c r="AM109" s="39"/>
      <c r="AN109" s="39"/>
      <c r="AO109" s="39" t="s">
        <v>22</v>
      </c>
      <c r="AP109" s="39"/>
      <c r="AQ109" s="39"/>
      <c r="AR109" s="39" t="s">
        <v>22</v>
      </c>
      <c r="AS109" s="39"/>
      <c r="AT109" s="39"/>
      <c r="AU109" s="39"/>
      <c r="AV109" s="39"/>
      <c r="AW109" s="39"/>
      <c r="AX109" s="39"/>
      <c r="AY109" s="39"/>
      <c r="AZ109" s="39" t="s">
        <v>22</v>
      </c>
      <c r="BA109" s="39"/>
      <c r="BB109" s="39"/>
      <c r="BC109" s="39" t="s">
        <v>22</v>
      </c>
      <c r="BD109" s="39"/>
      <c r="BE109" s="39" t="s">
        <v>22</v>
      </c>
      <c r="BF109" s="39" t="s">
        <v>22</v>
      </c>
      <c r="BG109" s="39"/>
      <c r="BH109" s="39"/>
      <c r="BI109" s="39"/>
      <c r="BJ109" s="39"/>
      <c r="BK109" s="39" t="s">
        <v>22</v>
      </c>
      <c r="BL109" s="39"/>
      <c r="BM109" s="39" t="s">
        <v>22</v>
      </c>
      <c r="BN109" s="39"/>
      <c r="BO109" s="39"/>
      <c r="BP109" s="39"/>
      <c r="BQ109" s="39"/>
      <c r="BR109" s="39"/>
      <c r="BS109" s="39"/>
      <c r="BT109" s="39"/>
      <c r="BU109" s="39" t="s">
        <v>183</v>
      </c>
      <c r="BV109" s="46" t="s">
        <v>944</v>
      </c>
      <c r="BW109" s="46" t="s">
        <v>311</v>
      </c>
      <c r="BX109" s="46"/>
      <c r="BY109" s="49"/>
      <c r="BZ109" s="44" t="s">
        <v>205</v>
      </c>
      <c r="CA109" s="82"/>
    </row>
    <row r="110" spans="1:79" ht="61.95" hidden="1" customHeight="1">
      <c r="A110" s="39">
        <v>105</v>
      </c>
      <c r="B110" s="19" t="s">
        <v>76</v>
      </c>
      <c r="C110" s="39">
        <v>2011</v>
      </c>
      <c r="D110" s="39" t="s">
        <v>556</v>
      </c>
      <c r="E110" s="39" t="s">
        <v>574</v>
      </c>
      <c r="F110" s="39"/>
      <c r="G110" s="39" t="s">
        <v>22</v>
      </c>
      <c r="H110" s="39"/>
      <c r="I110" s="39"/>
      <c r="J110" s="39"/>
      <c r="K110" s="39"/>
      <c r="L110" s="39"/>
      <c r="M110" s="39"/>
      <c r="N110" s="39" t="s">
        <v>92</v>
      </c>
      <c r="O110" s="39"/>
      <c r="P110" s="39" t="s">
        <v>22</v>
      </c>
      <c r="Q110" s="39"/>
      <c r="R110" s="39"/>
      <c r="S110" s="39" t="s">
        <v>22</v>
      </c>
      <c r="T110" s="39"/>
      <c r="U110" s="39"/>
      <c r="V110" s="39" t="s">
        <v>22</v>
      </c>
      <c r="W110" s="39" t="s">
        <v>22</v>
      </c>
      <c r="X110" s="39"/>
      <c r="Y110" s="39" t="s">
        <v>22</v>
      </c>
      <c r="Z110" s="39"/>
      <c r="AA110" s="39" t="s">
        <v>22</v>
      </c>
      <c r="AB110" s="39" t="s">
        <v>22</v>
      </c>
      <c r="AC110" s="39" t="s">
        <v>22</v>
      </c>
      <c r="AD110" s="39" t="s">
        <v>22</v>
      </c>
      <c r="AE110" s="39" t="s">
        <v>22</v>
      </c>
      <c r="AF110" s="39"/>
      <c r="AG110" s="39" t="s">
        <v>22</v>
      </c>
      <c r="AH110" s="39" t="s">
        <v>22</v>
      </c>
      <c r="AI110" s="39"/>
      <c r="AJ110" s="39"/>
      <c r="AK110" s="39"/>
      <c r="AL110" s="39"/>
      <c r="AM110" s="39" t="s">
        <v>22</v>
      </c>
      <c r="AN110" s="39"/>
      <c r="AO110" s="39" t="s">
        <v>22</v>
      </c>
      <c r="AP110" s="39"/>
      <c r="AQ110" s="39"/>
      <c r="AR110" s="39" t="s">
        <v>22</v>
      </c>
      <c r="AS110" s="39"/>
      <c r="AT110" s="39" t="s">
        <v>22</v>
      </c>
      <c r="AU110" s="39"/>
      <c r="AV110" s="39"/>
      <c r="AW110" s="39"/>
      <c r="AX110" s="39"/>
      <c r="AY110" s="39"/>
      <c r="AZ110" s="39" t="s">
        <v>22</v>
      </c>
      <c r="BA110" s="39"/>
      <c r="BB110" s="39"/>
      <c r="BC110" s="39" t="s">
        <v>22</v>
      </c>
      <c r="BD110" s="39"/>
      <c r="BE110" s="39" t="s">
        <v>22</v>
      </c>
      <c r="BF110" s="39" t="s">
        <v>22</v>
      </c>
      <c r="BG110" s="39" t="s">
        <v>22</v>
      </c>
      <c r="BH110" s="39"/>
      <c r="BI110" s="39"/>
      <c r="BJ110" s="39" t="s">
        <v>22</v>
      </c>
      <c r="BK110" s="39" t="s">
        <v>22</v>
      </c>
      <c r="BL110" s="39"/>
      <c r="BM110" s="39" t="s">
        <v>22</v>
      </c>
      <c r="BN110" s="39" t="s">
        <v>22</v>
      </c>
      <c r="BO110" s="39" t="s">
        <v>22</v>
      </c>
      <c r="BP110" s="39"/>
      <c r="BQ110" s="39" t="s">
        <v>22</v>
      </c>
      <c r="BR110" s="39" t="s">
        <v>22</v>
      </c>
      <c r="BS110" s="39" t="s">
        <v>22</v>
      </c>
      <c r="BT110" s="39"/>
      <c r="BU110" s="39" t="s">
        <v>183</v>
      </c>
      <c r="BV110" s="46" t="s">
        <v>331</v>
      </c>
      <c r="BW110" s="46" t="s">
        <v>332</v>
      </c>
      <c r="BX110" s="46" t="s">
        <v>333</v>
      </c>
      <c r="BY110" s="44" t="s">
        <v>207</v>
      </c>
      <c r="BZ110" s="44" t="s">
        <v>205</v>
      </c>
      <c r="CA110" s="82"/>
    </row>
    <row r="111" spans="1:79" ht="360" hidden="1">
      <c r="A111" s="39">
        <v>106</v>
      </c>
      <c r="B111" s="19" t="s">
        <v>78</v>
      </c>
      <c r="C111" s="39">
        <v>2013</v>
      </c>
      <c r="D111" s="39" t="s">
        <v>556</v>
      </c>
      <c r="E111" s="39" t="s">
        <v>574</v>
      </c>
      <c r="F111" s="39"/>
      <c r="G111" s="39"/>
      <c r="H111" s="39"/>
      <c r="I111" s="39" t="s">
        <v>22</v>
      </c>
      <c r="J111" s="39"/>
      <c r="K111" s="39"/>
      <c r="L111" s="39"/>
      <c r="M111" s="39"/>
      <c r="N111" s="39" t="s">
        <v>94</v>
      </c>
      <c r="O111" s="39"/>
      <c r="P111" s="39" t="s">
        <v>22</v>
      </c>
      <c r="Q111" s="39"/>
      <c r="R111" s="39"/>
      <c r="S111" s="39" t="s">
        <v>22</v>
      </c>
      <c r="T111" s="39"/>
      <c r="U111" s="39"/>
      <c r="V111" s="39" t="s">
        <v>22</v>
      </c>
      <c r="W111" s="39" t="s">
        <v>22</v>
      </c>
      <c r="X111" s="39"/>
      <c r="Y111" s="39" t="s">
        <v>22</v>
      </c>
      <c r="Z111" s="39"/>
      <c r="AA111" s="39"/>
      <c r="AB111" s="39" t="s">
        <v>22</v>
      </c>
      <c r="AC111" s="39" t="s">
        <v>22</v>
      </c>
      <c r="AD111" s="39" t="s">
        <v>22</v>
      </c>
      <c r="AE111" s="39" t="s">
        <v>22</v>
      </c>
      <c r="AF111" s="39" t="s">
        <v>22</v>
      </c>
      <c r="AG111" s="39" t="s">
        <v>22</v>
      </c>
      <c r="AH111" s="39"/>
      <c r="AI111" s="39"/>
      <c r="AJ111" s="39"/>
      <c r="AK111" s="39"/>
      <c r="AL111" s="39"/>
      <c r="AM111" s="39" t="s">
        <v>22</v>
      </c>
      <c r="AN111" s="39" t="s">
        <v>22</v>
      </c>
      <c r="AO111" s="39" t="s">
        <v>22</v>
      </c>
      <c r="AP111" s="39" t="s">
        <v>22</v>
      </c>
      <c r="AQ111" s="39"/>
      <c r="AR111" s="39" t="s">
        <v>22</v>
      </c>
      <c r="AS111" s="39"/>
      <c r="AT111" s="39"/>
      <c r="AU111" s="39" t="s">
        <v>22</v>
      </c>
      <c r="AV111" s="39"/>
      <c r="AW111" s="39"/>
      <c r="AX111" s="39"/>
      <c r="AY111" s="39" t="s">
        <v>22</v>
      </c>
      <c r="AZ111" s="39" t="s">
        <v>22</v>
      </c>
      <c r="BA111" s="39"/>
      <c r="BB111" s="39" t="s">
        <v>22</v>
      </c>
      <c r="BC111" s="39" t="s">
        <v>22</v>
      </c>
      <c r="BD111" s="39"/>
      <c r="BE111" s="39"/>
      <c r="BF111" s="39"/>
      <c r="BG111" s="39" t="s">
        <v>22</v>
      </c>
      <c r="BH111" s="39" t="s">
        <v>22</v>
      </c>
      <c r="BI111" s="39"/>
      <c r="BJ111" s="39" t="s">
        <v>22</v>
      </c>
      <c r="BK111" s="39" t="s">
        <v>22</v>
      </c>
      <c r="BL111" s="39"/>
      <c r="BM111" s="39" t="s">
        <v>22</v>
      </c>
      <c r="BN111" s="39"/>
      <c r="BO111" s="39"/>
      <c r="BP111" s="39"/>
      <c r="BQ111" s="39"/>
      <c r="BR111" s="39"/>
      <c r="BS111" s="39"/>
      <c r="BT111" s="39"/>
      <c r="BU111" s="39" t="s">
        <v>184</v>
      </c>
      <c r="BV111" s="46" t="s">
        <v>373</v>
      </c>
      <c r="BW111" s="46" t="s">
        <v>374</v>
      </c>
      <c r="BX111" s="46" t="s">
        <v>375</v>
      </c>
      <c r="BY111" s="49"/>
      <c r="BZ111" s="49"/>
      <c r="CA111" s="82"/>
    </row>
    <row r="112" spans="1:79" ht="69.45" customHeight="1">
      <c r="A112" s="39">
        <v>107</v>
      </c>
      <c r="B112" s="19" t="s">
        <v>176</v>
      </c>
      <c r="C112" s="39">
        <v>2010</v>
      </c>
      <c r="D112" s="39" t="s">
        <v>556</v>
      </c>
      <c r="E112" s="39" t="s">
        <v>574</v>
      </c>
      <c r="F112" s="39"/>
      <c r="G112" s="39" t="s">
        <v>22</v>
      </c>
      <c r="H112" s="39"/>
      <c r="I112" s="39"/>
      <c r="J112" s="39"/>
      <c r="K112" s="39"/>
      <c r="L112" s="39"/>
      <c r="M112" s="39"/>
      <c r="N112" s="39" t="s">
        <v>12</v>
      </c>
      <c r="O112" s="39"/>
      <c r="P112" s="39" t="s">
        <v>22</v>
      </c>
      <c r="Q112" s="39"/>
      <c r="R112" s="39"/>
      <c r="S112" s="39" t="s">
        <v>22</v>
      </c>
      <c r="T112" s="39"/>
      <c r="U112" s="39"/>
      <c r="V112" s="39" t="s">
        <v>22</v>
      </c>
      <c r="W112" s="39" t="s">
        <v>22</v>
      </c>
      <c r="X112" s="39"/>
      <c r="Y112" s="39" t="s">
        <v>22</v>
      </c>
      <c r="Z112" s="39"/>
      <c r="AA112" s="39" t="s">
        <v>22</v>
      </c>
      <c r="AB112" s="39" t="s">
        <v>22</v>
      </c>
      <c r="AC112" s="39" t="s">
        <v>22</v>
      </c>
      <c r="AD112" s="39" t="s">
        <v>22</v>
      </c>
      <c r="AE112" s="39" t="s">
        <v>22</v>
      </c>
      <c r="AF112" s="39"/>
      <c r="AG112" s="39" t="s">
        <v>22</v>
      </c>
      <c r="AH112" s="39"/>
      <c r="AI112" s="39"/>
      <c r="AJ112" s="39"/>
      <c r="AK112" s="39"/>
      <c r="AL112" s="39" t="s">
        <v>22</v>
      </c>
      <c r="AM112" s="39"/>
      <c r="AN112" s="39"/>
      <c r="AO112" s="39" t="s">
        <v>22</v>
      </c>
      <c r="AP112" s="39"/>
      <c r="AQ112" s="39" t="s">
        <v>22</v>
      </c>
      <c r="AR112" s="39"/>
      <c r="AS112" s="39" t="s">
        <v>22</v>
      </c>
      <c r="AT112" s="39"/>
      <c r="AU112" s="39"/>
      <c r="AV112" s="39"/>
      <c r="AW112" s="39"/>
      <c r="AX112" s="39" t="s">
        <v>22</v>
      </c>
      <c r="AY112" s="39"/>
      <c r="AZ112" s="39" t="s">
        <v>22</v>
      </c>
      <c r="BA112" s="39" t="s">
        <v>22</v>
      </c>
      <c r="BB112" s="39"/>
      <c r="BC112" s="39" t="s">
        <v>22</v>
      </c>
      <c r="BD112" s="39"/>
      <c r="BE112" s="39"/>
      <c r="BF112" s="39" t="s">
        <v>22</v>
      </c>
      <c r="BG112" s="39"/>
      <c r="BH112" s="39"/>
      <c r="BI112" s="39"/>
      <c r="BJ112" s="39" t="s">
        <v>22</v>
      </c>
      <c r="BK112" s="39" t="s">
        <v>22</v>
      </c>
      <c r="BL112" s="39"/>
      <c r="BM112" s="39" t="s">
        <v>22</v>
      </c>
      <c r="BN112" s="39" t="s">
        <v>22</v>
      </c>
      <c r="BO112" s="39" t="s">
        <v>22</v>
      </c>
      <c r="BP112" s="39"/>
      <c r="BQ112" s="39"/>
      <c r="BR112" s="39"/>
      <c r="BS112" s="39"/>
      <c r="BT112" s="39"/>
      <c r="BU112" s="39" t="s">
        <v>183</v>
      </c>
      <c r="BV112" s="43" t="s">
        <v>313</v>
      </c>
      <c r="BW112" s="43" t="s">
        <v>41</v>
      </c>
      <c r="BX112" s="43" t="s">
        <v>314</v>
      </c>
      <c r="BY112" s="44" t="s">
        <v>214</v>
      </c>
      <c r="BZ112" s="44" t="s">
        <v>205</v>
      </c>
      <c r="CA112" s="82"/>
    </row>
    <row r="113" spans="1:79" ht="60" hidden="1" customHeight="1">
      <c r="A113" s="39">
        <v>108</v>
      </c>
      <c r="B113" s="15" t="s">
        <v>782</v>
      </c>
      <c r="C113" s="39">
        <v>2017</v>
      </c>
      <c r="D113" s="39" t="s">
        <v>556</v>
      </c>
      <c r="E113" s="39" t="s">
        <v>844</v>
      </c>
      <c r="F113" s="39" t="s">
        <v>22</v>
      </c>
      <c r="G113" s="39" t="s">
        <v>22</v>
      </c>
      <c r="H113" s="39" t="s">
        <v>22</v>
      </c>
      <c r="I113" s="39" t="s">
        <v>22</v>
      </c>
      <c r="J113" s="39" t="s">
        <v>22</v>
      </c>
      <c r="K113" s="39" t="s">
        <v>22</v>
      </c>
      <c r="L113" s="39" t="s">
        <v>22</v>
      </c>
      <c r="M113" s="39" t="s">
        <v>22</v>
      </c>
      <c r="N113" s="39" t="s">
        <v>156</v>
      </c>
      <c r="O113" s="39"/>
      <c r="P113" s="39" t="s">
        <v>22</v>
      </c>
      <c r="Q113" s="39"/>
      <c r="R113" s="39"/>
      <c r="S113" s="39" t="s">
        <v>22</v>
      </c>
      <c r="T113" s="39"/>
      <c r="U113" s="39"/>
      <c r="V113" s="39" t="s">
        <v>22</v>
      </c>
      <c r="W113" s="39" t="s">
        <v>22</v>
      </c>
      <c r="X113" s="39"/>
      <c r="Y113" s="39" t="s">
        <v>22</v>
      </c>
      <c r="Z113" s="39"/>
      <c r="AA113" s="39" t="s">
        <v>22</v>
      </c>
      <c r="AB113" s="39" t="s">
        <v>22</v>
      </c>
      <c r="AC113" s="39" t="s">
        <v>22</v>
      </c>
      <c r="AD113" s="39" t="s">
        <v>22</v>
      </c>
      <c r="AE113" s="39" t="s">
        <v>22</v>
      </c>
      <c r="AF113" s="39" t="s">
        <v>22</v>
      </c>
      <c r="AG113" s="39" t="s">
        <v>22</v>
      </c>
      <c r="AH113" s="39" t="s">
        <v>22</v>
      </c>
      <c r="AI113" s="39" t="s">
        <v>980</v>
      </c>
      <c r="AJ113" s="39" t="s">
        <v>22</v>
      </c>
      <c r="AK113" s="39"/>
      <c r="AL113" s="39"/>
      <c r="AM113" s="39" t="s">
        <v>22</v>
      </c>
      <c r="AN113" s="39" t="s">
        <v>22</v>
      </c>
      <c r="AO113" s="39"/>
      <c r="AP113" s="39"/>
      <c r="AQ113" s="39"/>
      <c r="AR113" s="39" t="s">
        <v>22</v>
      </c>
      <c r="AS113" s="39"/>
      <c r="AT113" s="39"/>
      <c r="AU113" s="39"/>
      <c r="AV113" s="39"/>
      <c r="AW113" s="39"/>
      <c r="AX113" s="39"/>
      <c r="AY113" s="39"/>
      <c r="AZ113" s="39"/>
      <c r="BA113" s="39"/>
      <c r="BB113" s="39" t="s">
        <v>22</v>
      </c>
      <c r="BC113" s="39"/>
      <c r="BD113" s="39"/>
      <c r="BE113" s="39" t="s">
        <v>22</v>
      </c>
      <c r="BF113" s="39" t="s">
        <v>22</v>
      </c>
      <c r="BG113" s="39" t="s">
        <v>22</v>
      </c>
      <c r="BH113" s="39" t="s">
        <v>22</v>
      </c>
      <c r="BI113" s="39"/>
      <c r="BJ113" s="39" t="s">
        <v>22</v>
      </c>
      <c r="BK113" s="39" t="s">
        <v>22</v>
      </c>
      <c r="BL113" s="39"/>
      <c r="BM113" s="39" t="s">
        <v>22</v>
      </c>
      <c r="BN113" s="39"/>
      <c r="BO113" s="39"/>
      <c r="BP113" s="39"/>
      <c r="BQ113" s="39"/>
      <c r="BR113" s="39" t="s">
        <v>22</v>
      </c>
      <c r="BS113" s="39" t="s">
        <v>22</v>
      </c>
      <c r="BT113" s="39"/>
      <c r="BU113" s="39" t="s">
        <v>183</v>
      </c>
      <c r="BV113" s="46" t="s">
        <v>845</v>
      </c>
      <c r="BW113" s="43" t="s">
        <v>41</v>
      </c>
      <c r="BX113" s="46"/>
      <c r="BY113" s="46"/>
      <c r="BZ113" s="46"/>
      <c r="CA113" s="82"/>
    </row>
    <row r="114" spans="1:79" ht="60" hidden="1" customHeight="1">
      <c r="A114" s="39">
        <v>109</v>
      </c>
      <c r="B114" s="19" t="s">
        <v>656</v>
      </c>
      <c r="C114" s="39">
        <v>1993</v>
      </c>
      <c r="D114" s="39" t="s">
        <v>555</v>
      </c>
      <c r="E114" s="39" t="s">
        <v>979</v>
      </c>
      <c r="F114" s="39"/>
      <c r="G114" s="39"/>
      <c r="H114" s="39"/>
      <c r="I114" s="39"/>
      <c r="J114" s="39"/>
      <c r="K114" s="39"/>
      <c r="L114" s="39"/>
      <c r="M114" s="39"/>
      <c r="N114" s="39" t="s">
        <v>661</v>
      </c>
      <c r="O114" s="39"/>
      <c r="P114" s="39" t="s">
        <v>22</v>
      </c>
      <c r="Q114" s="39"/>
      <c r="R114" s="39"/>
      <c r="S114" s="39" t="s">
        <v>22</v>
      </c>
      <c r="T114" s="39"/>
      <c r="U114" s="39" t="s">
        <v>22</v>
      </c>
      <c r="V114" s="39"/>
      <c r="W114" s="39" t="s">
        <v>22</v>
      </c>
      <c r="X114" s="39" t="s">
        <v>22</v>
      </c>
      <c r="Y114" s="39" t="s">
        <v>22</v>
      </c>
      <c r="Z114" s="39"/>
      <c r="AA114" s="39"/>
      <c r="AB114" s="39" t="s">
        <v>22</v>
      </c>
      <c r="AC114" s="39" t="s">
        <v>22</v>
      </c>
      <c r="AD114" s="39" t="s">
        <v>22</v>
      </c>
      <c r="AE114" s="39" t="s">
        <v>22</v>
      </c>
      <c r="AF114" s="39" t="s">
        <v>22</v>
      </c>
      <c r="AG114" s="39" t="s">
        <v>22</v>
      </c>
      <c r="AH114" s="39" t="s">
        <v>22</v>
      </c>
      <c r="AI114" s="39" t="s">
        <v>22</v>
      </c>
      <c r="AJ114" s="39" t="s">
        <v>22</v>
      </c>
      <c r="AK114" s="39"/>
      <c r="AL114" s="39"/>
      <c r="AM114" s="39" t="s">
        <v>22</v>
      </c>
      <c r="AN114" s="39" t="s">
        <v>22</v>
      </c>
      <c r="AO114" s="39" t="s">
        <v>22</v>
      </c>
      <c r="AP114" s="39" t="s">
        <v>22</v>
      </c>
      <c r="AQ114" s="39"/>
      <c r="AR114" s="39"/>
      <c r="AS114" s="39"/>
      <c r="AT114" s="39" t="s">
        <v>22</v>
      </c>
      <c r="AU114" s="39"/>
      <c r="AV114" s="39"/>
      <c r="AW114" s="39"/>
      <c r="AX114" s="39"/>
      <c r="AY114" s="39" t="s">
        <v>22</v>
      </c>
      <c r="AZ114" s="39" t="s">
        <v>22</v>
      </c>
      <c r="BA114" s="39" t="s">
        <v>22</v>
      </c>
      <c r="BB114" s="39" t="s">
        <v>22</v>
      </c>
      <c r="BC114" s="39"/>
      <c r="BD114" s="39"/>
      <c r="BE114" s="39"/>
      <c r="BF114" s="39"/>
      <c r="BG114" s="39"/>
      <c r="BH114" s="39"/>
      <c r="BI114" s="39"/>
      <c r="BJ114" s="39" t="s">
        <v>22</v>
      </c>
      <c r="BK114" s="39"/>
      <c r="BL114" s="39"/>
      <c r="BM114" s="39" t="s">
        <v>22</v>
      </c>
      <c r="BN114" s="39" t="s">
        <v>22</v>
      </c>
      <c r="BO114" s="39" t="s">
        <v>22</v>
      </c>
      <c r="BP114" s="39"/>
      <c r="BQ114" s="39"/>
      <c r="BR114" s="39"/>
      <c r="BS114" s="39"/>
      <c r="BT114" s="39" t="s">
        <v>22</v>
      </c>
      <c r="BU114" s="39" t="s">
        <v>184</v>
      </c>
      <c r="BV114" s="46" t="s">
        <v>660</v>
      </c>
      <c r="BW114" s="46" t="s">
        <v>663</v>
      </c>
      <c r="BX114" s="46" t="s">
        <v>659</v>
      </c>
      <c r="BY114" s="75" t="s">
        <v>664</v>
      </c>
      <c r="BZ114" s="66"/>
      <c r="CA114" s="82"/>
    </row>
    <row r="115" spans="1:79" ht="62.7" customHeight="1">
      <c r="A115" s="39">
        <v>110</v>
      </c>
      <c r="B115" s="19" t="s">
        <v>131</v>
      </c>
      <c r="C115" s="39">
        <v>2003</v>
      </c>
      <c r="D115" s="39" t="s">
        <v>557</v>
      </c>
      <c r="E115" s="39" t="s">
        <v>562</v>
      </c>
      <c r="F115" s="39"/>
      <c r="G115" s="39"/>
      <c r="H115" s="39"/>
      <c r="I115" s="39"/>
      <c r="J115" s="39"/>
      <c r="K115" s="39"/>
      <c r="L115" s="39"/>
      <c r="M115" s="39"/>
      <c r="N115" s="39" t="s">
        <v>132</v>
      </c>
      <c r="O115" s="39"/>
      <c r="P115" s="39" t="s">
        <v>22</v>
      </c>
      <c r="Q115" s="39"/>
      <c r="R115" s="39" t="s">
        <v>22</v>
      </c>
      <c r="S115" s="39"/>
      <c r="T115" s="39"/>
      <c r="U115" s="39" t="s">
        <v>22</v>
      </c>
      <c r="V115" s="39"/>
      <c r="W115" s="39" t="s">
        <v>22</v>
      </c>
      <c r="X115" s="39" t="s">
        <v>22</v>
      </c>
      <c r="Y115" s="39"/>
      <c r="Z115" s="39"/>
      <c r="AA115" s="39"/>
      <c r="AB115" s="39"/>
      <c r="AC115" s="39"/>
      <c r="AD115" s="39"/>
      <c r="AE115" s="39"/>
      <c r="AF115" s="39" t="s">
        <v>22</v>
      </c>
      <c r="AG115" s="39" t="s">
        <v>22</v>
      </c>
      <c r="AH115" s="39" t="s">
        <v>22</v>
      </c>
      <c r="AI115" s="39" t="s">
        <v>22</v>
      </c>
      <c r="AJ115" s="39" t="s">
        <v>22</v>
      </c>
      <c r="AK115" s="39"/>
      <c r="AL115" s="39" t="s">
        <v>22</v>
      </c>
      <c r="AM115" s="39" t="s">
        <v>22</v>
      </c>
      <c r="AN115" s="39"/>
      <c r="AO115" s="39"/>
      <c r="AP115" s="39" t="s">
        <v>22</v>
      </c>
      <c r="AQ115" s="39"/>
      <c r="AR115" s="39"/>
      <c r="AS115" s="39"/>
      <c r="AT115" s="39"/>
      <c r="AU115" s="39"/>
      <c r="AV115" s="39"/>
      <c r="AW115" s="39" t="s">
        <v>22</v>
      </c>
      <c r="AX115" s="39"/>
      <c r="AY115" s="39" t="s">
        <v>22</v>
      </c>
      <c r="AZ115" s="39"/>
      <c r="BA115" s="39"/>
      <c r="BB115" s="39"/>
      <c r="BC115" s="39"/>
      <c r="BD115" s="39"/>
      <c r="BE115" s="39"/>
      <c r="BF115" s="39" t="s">
        <v>22</v>
      </c>
      <c r="BG115" s="39"/>
      <c r="BH115" s="39"/>
      <c r="BI115" s="39"/>
      <c r="BJ115" s="39" t="s">
        <v>22</v>
      </c>
      <c r="BK115" s="39"/>
      <c r="BL115" s="39"/>
      <c r="BM115" s="39" t="s">
        <v>22</v>
      </c>
      <c r="BN115" s="39" t="s">
        <v>22</v>
      </c>
      <c r="BO115" s="39" t="s">
        <v>22</v>
      </c>
      <c r="BP115" s="39"/>
      <c r="BQ115" s="39"/>
      <c r="BR115" s="39"/>
      <c r="BS115" s="39"/>
      <c r="BT115" s="39"/>
      <c r="BU115" s="39" t="s">
        <v>183</v>
      </c>
      <c r="BV115" s="46" t="s">
        <v>255</v>
      </c>
      <c r="BW115" s="46" t="s">
        <v>134</v>
      </c>
      <c r="BX115" s="46" t="s">
        <v>253</v>
      </c>
      <c r="BY115" s="46"/>
      <c r="BZ115" s="44" t="s">
        <v>193</v>
      </c>
      <c r="CA115" s="82"/>
    </row>
    <row r="116" spans="1:79" ht="252" hidden="1">
      <c r="A116" s="39">
        <v>111</v>
      </c>
      <c r="B116" s="19" t="s">
        <v>723</v>
      </c>
      <c r="C116" s="39">
        <v>2008</v>
      </c>
      <c r="D116" s="39" t="s">
        <v>555</v>
      </c>
      <c r="E116" s="39" t="s">
        <v>725</v>
      </c>
      <c r="F116" s="39"/>
      <c r="G116" s="39"/>
      <c r="H116" s="39" t="s">
        <v>22</v>
      </c>
      <c r="I116" s="39" t="s">
        <v>22</v>
      </c>
      <c r="J116" s="39"/>
      <c r="K116" s="39"/>
      <c r="L116" s="39"/>
      <c r="M116" s="39"/>
      <c r="N116" s="39" t="s">
        <v>724</v>
      </c>
      <c r="O116" s="39"/>
      <c r="P116" s="39" t="s">
        <v>22</v>
      </c>
      <c r="Q116" s="39"/>
      <c r="R116" s="39"/>
      <c r="S116" s="39" t="s">
        <v>22</v>
      </c>
      <c r="T116" s="39"/>
      <c r="U116" s="39"/>
      <c r="V116" s="39" t="s">
        <v>22</v>
      </c>
      <c r="W116" s="39"/>
      <c r="X116" s="39" t="s">
        <v>22</v>
      </c>
      <c r="Y116" s="39" t="s">
        <v>22</v>
      </c>
      <c r="Z116" s="39"/>
      <c r="AA116" s="39"/>
      <c r="AB116" s="39"/>
      <c r="AC116" s="39" t="s">
        <v>22</v>
      </c>
      <c r="AD116" s="39" t="s">
        <v>22</v>
      </c>
      <c r="AE116" s="39" t="s">
        <v>22</v>
      </c>
      <c r="AF116" s="39" t="s">
        <v>22</v>
      </c>
      <c r="AG116" s="39" t="s">
        <v>22</v>
      </c>
      <c r="AH116" s="39"/>
      <c r="AI116" s="39"/>
      <c r="AJ116" s="39"/>
      <c r="AK116" s="39"/>
      <c r="AL116" s="39"/>
      <c r="AM116" s="39"/>
      <c r="AN116" s="39" t="s">
        <v>22</v>
      </c>
      <c r="AO116" s="39" t="s">
        <v>22</v>
      </c>
      <c r="AP116" s="39" t="s">
        <v>22</v>
      </c>
      <c r="AQ116" s="39"/>
      <c r="AR116" s="39"/>
      <c r="AS116" s="39"/>
      <c r="AT116" s="39" t="s">
        <v>22</v>
      </c>
      <c r="AU116" s="39" t="s">
        <v>22</v>
      </c>
      <c r="AV116" s="39"/>
      <c r="AW116" s="39"/>
      <c r="AX116" s="39"/>
      <c r="AY116" s="39" t="s">
        <v>22</v>
      </c>
      <c r="AZ116" s="39" t="s">
        <v>22</v>
      </c>
      <c r="BA116" s="39" t="s">
        <v>22</v>
      </c>
      <c r="BB116" s="39" t="s">
        <v>22</v>
      </c>
      <c r="BC116" s="39"/>
      <c r="BD116" s="39" t="s">
        <v>22</v>
      </c>
      <c r="BE116" s="39"/>
      <c r="BF116" s="39"/>
      <c r="BG116" s="39" t="s">
        <v>22</v>
      </c>
      <c r="BH116" s="39" t="s">
        <v>22</v>
      </c>
      <c r="BI116" s="39"/>
      <c r="BJ116" s="39" t="s">
        <v>22</v>
      </c>
      <c r="BK116" s="39"/>
      <c r="BL116" s="39"/>
      <c r="BM116" s="39" t="s">
        <v>22</v>
      </c>
      <c r="BN116" s="39" t="s">
        <v>22</v>
      </c>
      <c r="BO116" s="39" t="s">
        <v>22</v>
      </c>
      <c r="BP116" s="39"/>
      <c r="BQ116" s="39"/>
      <c r="BR116" s="39"/>
      <c r="BS116" s="39"/>
      <c r="BT116" s="39" t="s">
        <v>22</v>
      </c>
      <c r="BU116" s="39" t="s">
        <v>183</v>
      </c>
      <c r="BV116" s="46" t="s">
        <v>727</v>
      </c>
      <c r="BW116" s="46" t="s">
        <v>726</v>
      </c>
      <c r="BX116" s="46"/>
      <c r="BY116" s="46"/>
      <c r="BZ116" s="46"/>
      <c r="CA116" s="82"/>
    </row>
    <row r="117" spans="1:79" ht="64.05" hidden="1" customHeight="1">
      <c r="A117" s="39">
        <v>112</v>
      </c>
      <c r="B117" s="19" t="s">
        <v>126</v>
      </c>
      <c r="C117" s="39">
        <v>2014</v>
      </c>
      <c r="D117" s="39" t="s">
        <v>557</v>
      </c>
      <c r="E117" s="39" t="s">
        <v>607</v>
      </c>
      <c r="F117" s="39"/>
      <c r="G117" s="39"/>
      <c r="H117" s="39"/>
      <c r="I117" s="39"/>
      <c r="J117" s="39"/>
      <c r="K117" s="39"/>
      <c r="L117" s="39"/>
      <c r="M117" s="39"/>
      <c r="N117" s="39" t="s">
        <v>126</v>
      </c>
      <c r="O117" s="39"/>
      <c r="P117" s="39" t="s">
        <v>22</v>
      </c>
      <c r="Q117" s="39"/>
      <c r="R117" s="39" t="s">
        <v>22</v>
      </c>
      <c r="S117" s="39"/>
      <c r="T117" s="39"/>
      <c r="U117" s="39" t="s">
        <v>22</v>
      </c>
      <c r="V117" s="39"/>
      <c r="W117" s="39"/>
      <c r="X117" s="39" t="s">
        <v>22</v>
      </c>
      <c r="Y117" s="39"/>
      <c r="Z117" s="39"/>
      <c r="AA117" s="39"/>
      <c r="AB117" s="39"/>
      <c r="AC117" s="39"/>
      <c r="AD117" s="39"/>
      <c r="AE117" s="39"/>
      <c r="AF117" s="39" t="s">
        <v>22</v>
      </c>
      <c r="AG117" s="39" t="s">
        <v>22</v>
      </c>
      <c r="AH117" s="39"/>
      <c r="AI117" s="39"/>
      <c r="AJ117" s="39"/>
      <c r="AK117" s="39"/>
      <c r="AL117" s="39"/>
      <c r="AM117" s="39" t="s">
        <v>22</v>
      </c>
      <c r="AN117" s="39"/>
      <c r="AO117" s="39"/>
      <c r="AP117" s="39" t="s">
        <v>22</v>
      </c>
      <c r="AQ117" s="39"/>
      <c r="AR117" s="39"/>
      <c r="AS117" s="39"/>
      <c r="AT117" s="39" t="s">
        <v>22</v>
      </c>
      <c r="AU117" s="39" t="s">
        <v>22</v>
      </c>
      <c r="AV117" s="39" t="s">
        <v>22</v>
      </c>
      <c r="AW117" s="39"/>
      <c r="AX117" s="39"/>
      <c r="AY117" s="39"/>
      <c r="AZ117" s="39"/>
      <c r="BA117" s="39"/>
      <c r="BB117" s="39" t="s">
        <v>22</v>
      </c>
      <c r="BC117" s="39" t="s">
        <v>22</v>
      </c>
      <c r="BD117" s="39" t="s">
        <v>22</v>
      </c>
      <c r="BE117" s="39"/>
      <c r="BF117" s="39"/>
      <c r="BG117" s="39" t="s">
        <v>22</v>
      </c>
      <c r="BH117" s="39"/>
      <c r="BI117" s="39"/>
      <c r="BJ117" s="39"/>
      <c r="BK117" s="39"/>
      <c r="BL117" s="39" t="s">
        <v>22</v>
      </c>
      <c r="BM117" s="39" t="s">
        <v>22</v>
      </c>
      <c r="BN117" s="39"/>
      <c r="BO117" s="39"/>
      <c r="BP117" s="39"/>
      <c r="BQ117" s="39"/>
      <c r="BR117" s="39"/>
      <c r="BS117" s="39"/>
      <c r="BT117" s="39"/>
      <c r="BU117" s="39" t="s">
        <v>184</v>
      </c>
      <c r="BV117" s="46" t="s">
        <v>382</v>
      </c>
      <c r="BW117" s="46" t="s">
        <v>383</v>
      </c>
      <c r="BX117" s="46" t="s">
        <v>456</v>
      </c>
      <c r="BY117" s="46"/>
      <c r="BZ117" s="44" t="s">
        <v>238</v>
      </c>
      <c r="CA117" s="82"/>
    </row>
    <row r="118" spans="1:79" ht="66.45" customHeight="1">
      <c r="A118" s="39">
        <v>113</v>
      </c>
      <c r="B118" s="19" t="s">
        <v>511</v>
      </c>
      <c r="C118" s="39">
        <v>2005</v>
      </c>
      <c r="D118" s="39" t="s">
        <v>576</v>
      </c>
      <c r="E118" s="39" t="s">
        <v>625</v>
      </c>
      <c r="F118" s="39"/>
      <c r="G118" s="39"/>
      <c r="H118" s="39"/>
      <c r="I118" s="39"/>
      <c r="J118" s="39"/>
      <c r="K118" s="39"/>
      <c r="L118" s="39"/>
      <c r="M118" s="39"/>
      <c r="N118" s="39" t="s">
        <v>512</v>
      </c>
      <c r="O118" s="39" t="s">
        <v>22</v>
      </c>
      <c r="P118" s="39" t="s">
        <v>22</v>
      </c>
      <c r="Q118" s="39"/>
      <c r="R118" s="39" t="s">
        <v>22</v>
      </c>
      <c r="S118" s="39"/>
      <c r="T118" s="39"/>
      <c r="U118" s="39" t="s">
        <v>22</v>
      </c>
      <c r="V118" s="39"/>
      <c r="W118" s="39"/>
      <c r="X118" s="39" t="s">
        <v>22</v>
      </c>
      <c r="Y118" s="39"/>
      <c r="Z118" s="39"/>
      <c r="AA118" s="39"/>
      <c r="AB118" s="39"/>
      <c r="AC118" s="39"/>
      <c r="AD118" s="39"/>
      <c r="AE118" s="39"/>
      <c r="AF118" s="39"/>
      <c r="AG118" s="39" t="s">
        <v>22</v>
      </c>
      <c r="AH118" s="39" t="s">
        <v>22</v>
      </c>
      <c r="AI118" s="39" t="s">
        <v>22</v>
      </c>
      <c r="AJ118" s="39" t="s">
        <v>22</v>
      </c>
      <c r="AK118" s="39"/>
      <c r="AL118" s="39" t="s">
        <v>22</v>
      </c>
      <c r="AM118" s="39"/>
      <c r="AN118" s="39"/>
      <c r="AO118" s="39"/>
      <c r="AP118" s="39"/>
      <c r="AQ118" s="39"/>
      <c r="AR118" s="39"/>
      <c r="AS118" s="39"/>
      <c r="AT118" s="39"/>
      <c r="AU118" s="39"/>
      <c r="AV118" s="39" t="s">
        <v>22</v>
      </c>
      <c r="AW118" s="39"/>
      <c r="AX118" s="39"/>
      <c r="AY118" s="39"/>
      <c r="AZ118" s="39"/>
      <c r="BA118" s="39"/>
      <c r="BB118" s="39" t="s">
        <v>22</v>
      </c>
      <c r="BC118" s="39" t="s">
        <v>22</v>
      </c>
      <c r="BD118" s="39" t="s">
        <v>22</v>
      </c>
      <c r="BE118" s="39"/>
      <c r="BF118" s="39"/>
      <c r="BG118" s="39"/>
      <c r="BH118" s="39"/>
      <c r="BI118" s="39" t="s">
        <v>22</v>
      </c>
      <c r="BJ118" s="39"/>
      <c r="BK118" s="39"/>
      <c r="BL118" s="39"/>
      <c r="BM118" s="39" t="s">
        <v>22</v>
      </c>
      <c r="BN118" s="39"/>
      <c r="BO118" s="39"/>
      <c r="BP118" s="39"/>
      <c r="BQ118" s="39"/>
      <c r="BR118" s="39"/>
      <c r="BS118" s="39"/>
      <c r="BT118" s="39"/>
      <c r="BU118" s="39" t="s">
        <v>184</v>
      </c>
      <c r="BV118" s="46" t="s">
        <v>513</v>
      </c>
      <c r="BW118" s="46" t="s">
        <v>515</v>
      </c>
      <c r="BX118" s="46"/>
      <c r="BY118" s="46"/>
      <c r="BZ118" s="46"/>
      <c r="CA118" s="82"/>
    </row>
    <row r="119" spans="1:79" ht="288" hidden="1">
      <c r="A119" s="39">
        <v>114</v>
      </c>
      <c r="B119" s="19" t="s">
        <v>537</v>
      </c>
      <c r="C119" s="39">
        <v>2013</v>
      </c>
      <c r="D119" s="39" t="s">
        <v>557</v>
      </c>
      <c r="E119" s="39" t="s">
        <v>538</v>
      </c>
      <c r="F119" s="39"/>
      <c r="G119" s="39"/>
      <c r="H119" s="39"/>
      <c r="I119" s="39"/>
      <c r="J119" s="39"/>
      <c r="K119" s="39"/>
      <c r="L119" s="39"/>
      <c r="M119" s="39"/>
      <c r="N119" s="39" t="s">
        <v>539</v>
      </c>
      <c r="O119" s="39" t="s">
        <v>22</v>
      </c>
      <c r="P119" s="39" t="s">
        <v>22</v>
      </c>
      <c r="Q119" s="39"/>
      <c r="R119" s="39" t="s">
        <v>22</v>
      </c>
      <c r="S119" s="39"/>
      <c r="T119" s="39" t="s">
        <v>22</v>
      </c>
      <c r="U119" s="39"/>
      <c r="V119" s="39"/>
      <c r="W119" s="39"/>
      <c r="X119" s="39" t="s">
        <v>22</v>
      </c>
      <c r="Y119" s="39"/>
      <c r="Z119" s="39"/>
      <c r="AA119" s="39"/>
      <c r="AB119" s="39"/>
      <c r="AC119" s="39"/>
      <c r="AD119" s="39"/>
      <c r="AE119" s="39"/>
      <c r="AF119" s="39" t="s">
        <v>22</v>
      </c>
      <c r="AG119" s="39" t="s">
        <v>22</v>
      </c>
      <c r="AH119" s="39" t="s">
        <v>22</v>
      </c>
      <c r="AI119" s="39"/>
      <c r="AJ119" s="39" t="s">
        <v>22</v>
      </c>
      <c r="AK119" s="39"/>
      <c r="AL119" s="39"/>
      <c r="AM119" s="39" t="s">
        <v>22</v>
      </c>
      <c r="AN119" s="39"/>
      <c r="AO119" s="39"/>
      <c r="AP119" s="39" t="s">
        <v>22</v>
      </c>
      <c r="AQ119" s="39"/>
      <c r="AR119" s="39"/>
      <c r="AS119" s="39"/>
      <c r="AT119" s="39"/>
      <c r="AU119" s="39" t="s">
        <v>22</v>
      </c>
      <c r="AV119" s="39" t="s">
        <v>22</v>
      </c>
      <c r="AW119" s="39"/>
      <c r="AX119" s="39"/>
      <c r="AY119" s="39" t="s">
        <v>22</v>
      </c>
      <c r="AZ119" s="39" t="s">
        <v>22</v>
      </c>
      <c r="BA119" s="39" t="s">
        <v>22</v>
      </c>
      <c r="BB119" s="39" t="s">
        <v>22</v>
      </c>
      <c r="BC119" s="39" t="s">
        <v>22</v>
      </c>
      <c r="BD119" s="39" t="s">
        <v>22</v>
      </c>
      <c r="BE119" s="39"/>
      <c r="BF119" s="39"/>
      <c r="BG119" s="39"/>
      <c r="BH119" s="39"/>
      <c r="BI119" s="39"/>
      <c r="BJ119" s="39" t="s">
        <v>22</v>
      </c>
      <c r="BK119" s="39"/>
      <c r="BL119" s="39"/>
      <c r="BM119" s="39" t="s">
        <v>22</v>
      </c>
      <c r="BN119" s="39"/>
      <c r="BO119" s="39"/>
      <c r="BP119" s="39"/>
      <c r="BQ119" s="39"/>
      <c r="BR119" s="39"/>
      <c r="BS119" s="39"/>
      <c r="BT119" s="39"/>
      <c r="BU119" s="39" t="s">
        <v>184</v>
      </c>
      <c r="BV119" s="46" t="s">
        <v>541</v>
      </c>
      <c r="BW119" s="46" t="s">
        <v>540</v>
      </c>
      <c r="BX119" s="46"/>
      <c r="BY119" s="46"/>
      <c r="BZ119" s="46"/>
      <c r="CA119" s="82"/>
    </row>
    <row r="120" spans="1:79" ht="144" hidden="1">
      <c r="A120" s="39">
        <v>115</v>
      </c>
      <c r="B120" s="15" t="s">
        <v>790</v>
      </c>
      <c r="C120" s="39">
        <v>2012</v>
      </c>
      <c r="D120" s="39" t="s">
        <v>556</v>
      </c>
      <c r="E120" s="39" t="s">
        <v>880</v>
      </c>
      <c r="F120" s="39"/>
      <c r="G120" s="39"/>
      <c r="H120" s="39"/>
      <c r="I120" s="39"/>
      <c r="J120" s="39"/>
      <c r="K120" s="39"/>
      <c r="L120" s="39"/>
      <c r="M120" s="39"/>
      <c r="N120" s="39" t="s">
        <v>868</v>
      </c>
      <c r="O120" s="93"/>
      <c r="P120" s="93" t="s">
        <v>22</v>
      </c>
      <c r="Q120" s="93"/>
      <c r="R120" s="93" t="s">
        <v>22</v>
      </c>
      <c r="S120" s="93"/>
      <c r="T120" s="93"/>
      <c r="U120" s="93"/>
      <c r="V120" s="93" t="s">
        <v>22</v>
      </c>
      <c r="W120" s="93" t="s">
        <v>22</v>
      </c>
      <c r="X120" s="93" t="s">
        <v>22</v>
      </c>
      <c r="Y120" s="93"/>
      <c r="Z120" s="93"/>
      <c r="AA120" s="93"/>
      <c r="AB120" s="93"/>
      <c r="AC120" s="93"/>
      <c r="AD120" s="93"/>
      <c r="AE120" s="93"/>
      <c r="AF120" s="93" t="s">
        <v>22</v>
      </c>
      <c r="AG120" s="93" t="s">
        <v>22</v>
      </c>
      <c r="AH120" s="93"/>
      <c r="AI120" s="93"/>
      <c r="AJ120" s="93"/>
      <c r="AK120" s="93"/>
      <c r="AL120" s="93"/>
      <c r="AM120" s="93" t="s">
        <v>22</v>
      </c>
      <c r="AN120" s="93" t="s">
        <v>22</v>
      </c>
      <c r="AO120" s="93"/>
      <c r="AP120" s="93" t="s">
        <v>22</v>
      </c>
      <c r="AQ120" s="93"/>
      <c r="AR120" s="93" t="s">
        <v>22</v>
      </c>
      <c r="AS120" s="93"/>
      <c r="AT120" s="93"/>
      <c r="AU120" s="93"/>
      <c r="AV120" s="93"/>
      <c r="AW120" s="93"/>
      <c r="AX120" s="93"/>
      <c r="AY120" s="93" t="s">
        <v>22</v>
      </c>
      <c r="AZ120" s="93" t="s">
        <v>22</v>
      </c>
      <c r="BA120" s="93"/>
      <c r="BB120" s="93"/>
      <c r="BC120" s="93"/>
      <c r="BD120" s="93"/>
      <c r="BE120" s="93"/>
      <c r="BF120" s="93"/>
      <c r="BG120" s="93" t="s">
        <v>22</v>
      </c>
      <c r="BH120" s="93"/>
      <c r="BI120" s="93"/>
      <c r="BJ120" s="93" t="s">
        <v>22</v>
      </c>
      <c r="BK120" s="93" t="s">
        <v>22</v>
      </c>
      <c r="BL120" s="93"/>
      <c r="BM120" s="93" t="s">
        <v>22</v>
      </c>
      <c r="BN120" s="93"/>
      <c r="BO120" s="93"/>
      <c r="BP120" s="93"/>
      <c r="BQ120" s="93"/>
      <c r="BR120" s="93"/>
      <c r="BS120" s="93"/>
      <c r="BT120" s="93"/>
      <c r="BU120" s="93" t="s">
        <v>184</v>
      </c>
      <c r="BV120" s="46" t="s">
        <v>881</v>
      </c>
      <c r="BW120" s="46" t="s">
        <v>882</v>
      </c>
      <c r="BX120" s="46"/>
      <c r="BY120" s="46"/>
      <c r="BZ120" s="46"/>
      <c r="CA120" s="82"/>
    </row>
    <row r="121" spans="1:79" ht="409.6">
      <c r="A121" s="39">
        <v>116</v>
      </c>
      <c r="B121" s="19" t="s">
        <v>543</v>
      </c>
      <c r="C121" s="39">
        <v>2010</v>
      </c>
      <c r="D121" s="39" t="s">
        <v>555</v>
      </c>
      <c r="E121" s="39" t="s">
        <v>547</v>
      </c>
      <c r="F121" s="39"/>
      <c r="G121" s="39"/>
      <c r="H121" s="39"/>
      <c r="I121" s="39"/>
      <c r="J121" s="39"/>
      <c r="K121" s="39"/>
      <c r="L121" s="39"/>
      <c r="M121" s="39"/>
      <c r="N121" s="39" t="s">
        <v>546</v>
      </c>
      <c r="O121" s="39"/>
      <c r="P121" s="39" t="s">
        <v>22</v>
      </c>
      <c r="Q121" s="39"/>
      <c r="R121" s="39" t="s">
        <v>22</v>
      </c>
      <c r="S121" s="39"/>
      <c r="T121" s="39" t="s">
        <v>22</v>
      </c>
      <c r="U121" s="39"/>
      <c r="V121" s="39"/>
      <c r="W121" s="39" t="s">
        <v>22</v>
      </c>
      <c r="X121" s="39" t="s">
        <v>22</v>
      </c>
      <c r="Y121" s="39"/>
      <c r="Z121" s="39"/>
      <c r="AA121" s="39"/>
      <c r="AB121" s="39"/>
      <c r="AC121" s="39"/>
      <c r="AD121" s="39"/>
      <c r="AE121" s="39"/>
      <c r="AF121" s="39" t="s">
        <v>22</v>
      </c>
      <c r="AG121" s="39" t="s">
        <v>22</v>
      </c>
      <c r="AH121" s="39" t="s">
        <v>22</v>
      </c>
      <c r="AI121" s="39" t="s">
        <v>22</v>
      </c>
      <c r="AJ121" s="39" t="s">
        <v>22</v>
      </c>
      <c r="AK121" s="39"/>
      <c r="AL121" s="39" t="s">
        <v>22</v>
      </c>
      <c r="AM121" s="39"/>
      <c r="AN121" s="39"/>
      <c r="AO121" s="39"/>
      <c r="AP121" s="39" t="s">
        <v>22</v>
      </c>
      <c r="AQ121" s="39"/>
      <c r="AR121" s="39"/>
      <c r="AS121" s="39"/>
      <c r="AT121" s="39"/>
      <c r="AU121" s="39" t="s">
        <v>22</v>
      </c>
      <c r="AV121" s="39" t="s">
        <v>22</v>
      </c>
      <c r="AW121" s="39" t="s">
        <v>22</v>
      </c>
      <c r="AX121" s="39" t="s">
        <v>22</v>
      </c>
      <c r="AY121" s="39" t="s">
        <v>22</v>
      </c>
      <c r="AZ121" s="39" t="s">
        <v>22</v>
      </c>
      <c r="BA121" s="39" t="s">
        <v>22</v>
      </c>
      <c r="BB121" s="39" t="s">
        <v>22</v>
      </c>
      <c r="BC121" s="39"/>
      <c r="BD121" s="39" t="s">
        <v>22</v>
      </c>
      <c r="BE121" s="39"/>
      <c r="BF121" s="39"/>
      <c r="BG121" s="39"/>
      <c r="BH121" s="39"/>
      <c r="BI121" s="39" t="s">
        <v>22</v>
      </c>
      <c r="BJ121" s="39"/>
      <c r="BK121" s="39"/>
      <c r="BL121" s="39"/>
      <c r="BM121" s="39" t="s">
        <v>22</v>
      </c>
      <c r="BN121" s="39"/>
      <c r="BO121" s="39"/>
      <c r="BP121" s="39"/>
      <c r="BQ121" s="39"/>
      <c r="BR121" s="39"/>
      <c r="BS121" s="39"/>
      <c r="BT121" s="39"/>
      <c r="BU121" s="39" t="s">
        <v>183</v>
      </c>
      <c r="BV121" s="46" t="s">
        <v>544</v>
      </c>
      <c r="BW121" s="46" t="s">
        <v>545</v>
      </c>
      <c r="BX121" s="46"/>
      <c r="BY121" s="46"/>
      <c r="BZ121" s="46"/>
      <c r="CA121" s="82"/>
    </row>
    <row r="122" spans="1:79" ht="378" hidden="1">
      <c r="A122" s="39">
        <v>117</v>
      </c>
      <c r="B122" s="19" t="s">
        <v>172</v>
      </c>
      <c r="C122" s="39">
        <v>2011</v>
      </c>
      <c r="D122" s="39" t="s">
        <v>557</v>
      </c>
      <c r="E122" s="39" t="s">
        <v>587</v>
      </c>
      <c r="F122" s="39"/>
      <c r="G122" s="39"/>
      <c r="H122" s="39"/>
      <c r="I122" s="39"/>
      <c r="J122" s="39"/>
      <c r="K122" s="39"/>
      <c r="L122" s="39"/>
      <c r="M122" s="39"/>
      <c r="N122" s="39" t="s">
        <v>125</v>
      </c>
      <c r="O122" s="39"/>
      <c r="P122" s="39" t="s">
        <v>22</v>
      </c>
      <c r="Q122" s="39"/>
      <c r="R122" s="39"/>
      <c r="S122" s="39" t="s">
        <v>22</v>
      </c>
      <c r="T122" s="39"/>
      <c r="U122" s="39"/>
      <c r="V122" s="39" t="s">
        <v>22</v>
      </c>
      <c r="W122" s="39" t="s">
        <v>22</v>
      </c>
      <c r="X122" s="39"/>
      <c r="Y122" s="39"/>
      <c r="Z122" s="39"/>
      <c r="AA122" s="39"/>
      <c r="AB122" s="39"/>
      <c r="AC122" s="39"/>
      <c r="AD122" s="39"/>
      <c r="AE122" s="39"/>
      <c r="AF122" s="39" t="s">
        <v>22</v>
      </c>
      <c r="AG122" s="39" t="s">
        <v>22</v>
      </c>
      <c r="AH122" s="39"/>
      <c r="AI122" s="39"/>
      <c r="AJ122" s="39"/>
      <c r="AK122" s="39"/>
      <c r="AL122" s="39"/>
      <c r="AM122" s="39" t="s">
        <v>22</v>
      </c>
      <c r="AN122" s="39"/>
      <c r="AO122" s="39"/>
      <c r="AP122" s="39" t="s">
        <v>22</v>
      </c>
      <c r="AQ122" s="39"/>
      <c r="AR122" s="39" t="s">
        <v>22</v>
      </c>
      <c r="AS122" s="39"/>
      <c r="AT122" s="39"/>
      <c r="AU122" s="39" t="s">
        <v>22</v>
      </c>
      <c r="AV122" s="39" t="s">
        <v>22</v>
      </c>
      <c r="AW122" s="39"/>
      <c r="AX122" s="39"/>
      <c r="AY122" s="39" t="s">
        <v>22</v>
      </c>
      <c r="AZ122" s="39" t="s">
        <v>22</v>
      </c>
      <c r="BA122" s="39" t="s">
        <v>22</v>
      </c>
      <c r="BB122" s="39" t="s">
        <v>22</v>
      </c>
      <c r="BC122" s="39" t="s">
        <v>22</v>
      </c>
      <c r="BD122" s="39"/>
      <c r="BE122" s="39" t="s">
        <v>22</v>
      </c>
      <c r="BF122" s="39" t="s">
        <v>22</v>
      </c>
      <c r="BG122" s="39" t="s">
        <v>22</v>
      </c>
      <c r="BH122" s="39" t="s">
        <v>22</v>
      </c>
      <c r="BI122" s="39"/>
      <c r="BJ122" s="39" t="s">
        <v>22</v>
      </c>
      <c r="BK122" s="39" t="s">
        <v>22</v>
      </c>
      <c r="BL122" s="39"/>
      <c r="BM122" s="39" t="s">
        <v>22</v>
      </c>
      <c r="BN122" s="39"/>
      <c r="BO122" s="39"/>
      <c r="BP122" s="39"/>
      <c r="BQ122" s="39"/>
      <c r="BR122" s="39"/>
      <c r="BS122" s="39"/>
      <c r="BT122" s="39"/>
      <c r="BU122" s="39" t="s">
        <v>183</v>
      </c>
      <c r="BV122" s="46" t="s">
        <v>324</v>
      </c>
      <c r="BW122" s="46" t="s">
        <v>173</v>
      </c>
      <c r="BX122" s="46" t="s">
        <v>325</v>
      </c>
      <c r="BY122" s="46"/>
      <c r="BZ122" s="44" t="s">
        <v>219</v>
      </c>
      <c r="CA122" s="82"/>
    </row>
    <row r="123" spans="1:79" ht="162">
      <c r="A123" s="39">
        <v>118</v>
      </c>
      <c r="B123" s="78" t="s">
        <v>85</v>
      </c>
      <c r="C123" s="68">
        <v>2013</v>
      </c>
      <c r="D123" s="68" t="s">
        <v>556</v>
      </c>
      <c r="E123" s="68" t="s">
        <v>603</v>
      </c>
      <c r="F123" s="68" t="s">
        <v>22</v>
      </c>
      <c r="G123" s="68" t="s">
        <v>22</v>
      </c>
      <c r="H123" s="68" t="s">
        <v>22</v>
      </c>
      <c r="I123" s="68" t="s">
        <v>22</v>
      </c>
      <c r="J123" s="68"/>
      <c r="K123" s="68"/>
      <c r="L123" s="68"/>
      <c r="M123" s="68" t="s">
        <v>22</v>
      </c>
      <c r="N123" s="68" t="s">
        <v>86</v>
      </c>
      <c r="O123" s="68"/>
      <c r="P123" s="68" t="s">
        <v>22</v>
      </c>
      <c r="Q123" s="68"/>
      <c r="R123" s="68"/>
      <c r="S123" s="68" t="s">
        <v>22</v>
      </c>
      <c r="T123" s="68"/>
      <c r="U123" s="68"/>
      <c r="V123" s="68" t="s">
        <v>22</v>
      </c>
      <c r="W123" s="68" t="s">
        <v>22</v>
      </c>
      <c r="X123" s="68"/>
      <c r="Y123" s="68"/>
      <c r="Z123" s="68"/>
      <c r="AA123" s="68" t="s">
        <v>22</v>
      </c>
      <c r="AB123" s="68" t="s">
        <v>22</v>
      </c>
      <c r="AC123" s="68" t="s">
        <v>22</v>
      </c>
      <c r="AD123" s="68" t="s">
        <v>22</v>
      </c>
      <c r="AE123" s="68" t="s">
        <v>22</v>
      </c>
      <c r="AF123" s="68"/>
      <c r="AG123" s="68" t="s">
        <v>22</v>
      </c>
      <c r="AH123" s="68"/>
      <c r="AI123" s="68"/>
      <c r="AJ123" s="68"/>
      <c r="AK123" s="68"/>
      <c r="AL123" s="68" t="s">
        <v>22</v>
      </c>
      <c r="AM123" s="68"/>
      <c r="AN123" s="68"/>
      <c r="AO123" s="68" t="s">
        <v>22</v>
      </c>
      <c r="AP123" s="68" t="s">
        <v>22</v>
      </c>
      <c r="AQ123" s="68"/>
      <c r="AR123" s="68" t="s">
        <v>22</v>
      </c>
      <c r="AS123" s="68"/>
      <c r="AT123" s="68"/>
      <c r="AU123" s="68"/>
      <c r="AV123" s="68"/>
      <c r="AW123" s="68"/>
      <c r="AX123" s="68"/>
      <c r="AY123" s="68"/>
      <c r="AZ123" s="68" t="s">
        <v>22</v>
      </c>
      <c r="BA123" s="68"/>
      <c r="BB123" s="68"/>
      <c r="BC123" s="68" t="s">
        <v>22</v>
      </c>
      <c r="BD123" s="68"/>
      <c r="BE123" s="68" t="s">
        <v>22</v>
      </c>
      <c r="BF123" s="68" t="s">
        <v>22</v>
      </c>
      <c r="BG123" s="68" t="s">
        <v>22</v>
      </c>
      <c r="BH123" s="68" t="s">
        <v>22</v>
      </c>
      <c r="BI123" s="68"/>
      <c r="BJ123" s="68" t="s">
        <v>22</v>
      </c>
      <c r="BK123" s="68" t="s">
        <v>22</v>
      </c>
      <c r="BL123" s="68"/>
      <c r="BM123" s="68" t="s">
        <v>22</v>
      </c>
      <c r="BN123" s="68" t="s">
        <v>22</v>
      </c>
      <c r="BO123" s="68" t="s">
        <v>22</v>
      </c>
      <c r="BP123" s="68"/>
      <c r="BQ123" s="68"/>
      <c r="BR123" s="68" t="s">
        <v>22</v>
      </c>
      <c r="BS123" s="68"/>
      <c r="BT123" s="68"/>
      <c r="BU123" s="68" t="s">
        <v>183</v>
      </c>
      <c r="BV123" s="70" t="s">
        <v>368</v>
      </c>
      <c r="BW123" s="70" t="s">
        <v>369</v>
      </c>
      <c r="BX123" s="46" t="s">
        <v>367</v>
      </c>
      <c r="BY123" s="44" t="s">
        <v>236</v>
      </c>
      <c r="BZ123" s="44" t="s">
        <v>87</v>
      </c>
      <c r="CA123" s="82"/>
    </row>
    <row r="124" spans="1:79" ht="127.5" hidden="1" customHeight="1">
      <c r="A124" s="39">
        <v>119</v>
      </c>
      <c r="B124" s="15" t="s">
        <v>799</v>
      </c>
      <c r="C124" s="39">
        <v>1993</v>
      </c>
      <c r="D124" s="39" t="s">
        <v>566</v>
      </c>
      <c r="E124" s="39" t="s">
        <v>803</v>
      </c>
      <c r="F124" s="39"/>
      <c r="G124" s="39"/>
      <c r="H124" s="39"/>
      <c r="I124" s="39"/>
      <c r="J124" s="39"/>
      <c r="K124" s="39"/>
      <c r="L124" s="39"/>
      <c r="M124" s="39"/>
      <c r="N124" s="39" t="s">
        <v>800</v>
      </c>
      <c r="O124" s="39"/>
      <c r="P124" s="39" t="s">
        <v>22</v>
      </c>
      <c r="Q124" s="39"/>
      <c r="R124" s="39"/>
      <c r="S124" s="39" t="s">
        <v>22</v>
      </c>
      <c r="T124" s="39"/>
      <c r="U124" s="39" t="s">
        <v>22</v>
      </c>
      <c r="V124" s="39"/>
      <c r="W124" s="39" t="s">
        <v>22</v>
      </c>
      <c r="X124" s="39"/>
      <c r="Y124" s="39" t="s">
        <v>22</v>
      </c>
      <c r="Z124" s="39"/>
      <c r="AA124" s="39"/>
      <c r="AB124" s="39"/>
      <c r="AC124" s="39" t="s">
        <v>22</v>
      </c>
      <c r="AD124" s="39"/>
      <c r="AE124" s="39" t="s">
        <v>22</v>
      </c>
      <c r="AF124" s="39" t="s">
        <v>22</v>
      </c>
      <c r="AG124" s="39" t="s">
        <v>22</v>
      </c>
      <c r="AH124" s="39" t="s">
        <v>22</v>
      </c>
      <c r="AI124" s="39" t="s">
        <v>22</v>
      </c>
      <c r="AJ124" s="39" t="s">
        <v>22</v>
      </c>
      <c r="AK124" s="39"/>
      <c r="AL124" s="39"/>
      <c r="AM124" s="39" t="s">
        <v>22</v>
      </c>
      <c r="AN124" s="39" t="s">
        <v>22</v>
      </c>
      <c r="AO124" s="39" t="s">
        <v>22</v>
      </c>
      <c r="AP124" s="39" t="s">
        <v>22</v>
      </c>
      <c r="AQ124" s="39"/>
      <c r="AR124" s="39" t="s">
        <v>22</v>
      </c>
      <c r="AS124" s="39"/>
      <c r="AT124" s="39"/>
      <c r="AU124" s="39"/>
      <c r="AV124" s="39"/>
      <c r="AW124" s="39"/>
      <c r="AX124" s="39"/>
      <c r="AY124" s="39"/>
      <c r="AZ124" s="39"/>
      <c r="BA124" s="39"/>
      <c r="BB124" s="39" t="s">
        <v>22</v>
      </c>
      <c r="BC124" s="39"/>
      <c r="BD124" s="39"/>
      <c r="BE124" s="39" t="s">
        <v>22</v>
      </c>
      <c r="BF124" s="39" t="s">
        <v>22</v>
      </c>
      <c r="BG124" s="39" t="s">
        <v>22</v>
      </c>
      <c r="BH124" s="39" t="s">
        <v>22</v>
      </c>
      <c r="BI124" s="39"/>
      <c r="BJ124" s="39" t="s">
        <v>22</v>
      </c>
      <c r="BK124" s="39"/>
      <c r="BL124" s="39"/>
      <c r="BM124" s="39" t="s">
        <v>22</v>
      </c>
      <c r="BN124" s="39" t="s">
        <v>22</v>
      </c>
      <c r="BO124" s="39" t="s">
        <v>22</v>
      </c>
      <c r="BP124" s="39"/>
      <c r="BQ124" s="39"/>
      <c r="BR124" s="39"/>
      <c r="BS124" s="39"/>
      <c r="BT124" s="39"/>
      <c r="BU124" s="39" t="s">
        <v>184</v>
      </c>
      <c r="BV124" s="46" t="s">
        <v>801</v>
      </c>
      <c r="BW124" s="46" t="s">
        <v>802</v>
      </c>
      <c r="BX124" s="46"/>
      <c r="BY124" s="75" t="s">
        <v>804</v>
      </c>
      <c r="BZ124" s="46"/>
      <c r="CA124" s="82"/>
    </row>
    <row r="125" spans="1:79" ht="409.6" hidden="1">
      <c r="A125" s="39">
        <v>120</v>
      </c>
      <c r="B125" s="19" t="s">
        <v>697</v>
      </c>
      <c r="C125" s="39">
        <v>1982</v>
      </c>
      <c r="D125" s="39" t="s">
        <v>566</v>
      </c>
      <c r="E125" s="39" t="s">
        <v>698</v>
      </c>
      <c r="F125" s="39"/>
      <c r="G125" s="39"/>
      <c r="H125" s="39"/>
      <c r="I125" s="39"/>
      <c r="J125" s="39"/>
      <c r="K125" s="39"/>
      <c r="L125" s="39"/>
      <c r="M125" s="39"/>
      <c r="N125" s="39" t="s">
        <v>699</v>
      </c>
      <c r="O125" s="39"/>
      <c r="P125" s="39" t="s">
        <v>22</v>
      </c>
      <c r="Q125" s="39"/>
      <c r="R125" s="39"/>
      <c r="S125" s="39" t="s">
        <v>22</v>
      </c>
      <c r="T125" s="39"/>
      <c r="U125" s="39"/>
      <c r="V125" s="39" t="s">
        <v>22</v>
      </c>
      <c r="W125" s="39" t="s">
        <v>22</v>
      </c>
      <c r="X125" s="39"/>
      <c r="Y125" s="39" t="s">
        <v>22</v>
      </c>
      <c r="Z125" s="39"/>
      <c r="AA125" s="39"/>
      <c r="AB125" s="39" t="s">
        <v>22</v>
      </c>
      <c r="AC125" s="39" t="s">
        <v>22</v>
      </c>
      <c r="AD125" s="39" t="s">
        <v>22</v>
      </c>
      <c r="AE125" s="39" t="s">
        <v>22</v>
      </c>
      <c r="AF125" s="39" t="s">
        <v>22</v>
      </c>
      <c r="AG125" s="39" t="s">
        <v>22</v>
      </c>
      <c r="AH125" s="39"/>
      <c r="AI125" s="39"/>
      <c r="AJ125" s="39"/>
      <c r="AK125" s="39"/>
      <c r="AL125" s="39"/>
      <c r="AM125" s="39" t="s">
        <v>22</v>
      </c>
      <c r="AN125" s="39"/>
      <c r="AO125" s="39" t="s">
        <v>22</v>
      </c>
      <c r="AP125" s="39" t="s">
        <v>22</v>
      </c>
      <c r="AQ125" s="39"/>
      <c r="AR125" s="39"/>
      <c r="AS125" s="39" t="s">
        <v>22</v>
      </c>
      <c r="AT125" s="39"/>
      <c r="AU125" s="39"/>
      <c r="AV125" s="39"/>
      <c r="AW125" s="39"/>
      <c r="AX125" s="39" t="s">
        <v>22</v>
      </c>
      <c r="AY125" s="39"/>
      <c r="AZ125" s="39" t="s">
        <v>22</v>
      </c>
      <c r="BA125" s="39"/>
      <c r="BB125" s="39"/>
      <c r="BC125" s="39"/>
      <c r="BD125" s="39"/>
      <c r="BE125" s="39"/>
      <c r="BF125" s="39"/>
      <c r="BG125" s="39" t="s">
        <v>22</v>
      </c>
      <c r="BH125" s="39"/>
      <c r="BI125" s="39"/>
      <c r="BJ125" s="39" t="s">
        <v>22</v>
      </c>
      <c r="BK125" s="39" t="s">
        <v>22</v>
      </c>
      <c r="BL125" s="39"/>
      <c r="BM125" s="39" t="s">
        <v>22</v>
      </c>
      <c r="BN125" s="39" t="s">
        <v>22</v>
      </c>
      <c r="BO125" s="39" t="s">
        <v>22</v>
      </c>
      <c r="BP125" s="39"/>
      <c r="BQ125" s="39" t="s">
        <v>22</v>
      </c>
      <c r="BR125" s="39" t="s">
        <v>22</v>
      </c>
      <c r="BS125" s="39"/>
      <c r="BT125" s="39" t="s">
        <v>22</v>
      </c>
      <c r="BU125" s="39" t="s">
        <v>184</v>
      </c>
      <c r="BV125" s="46" t="s">
        <v>701</v>
      </c>
      <c r="BW125" s="46" t="s">
        <v>700</v>
      </c>
      <c r="BX125" s="46" t="s">
        <v>702</v>
      </c>
      <c r="BY125" s="75"/>
      <c r="BZ125" s="46"/>
      <c r="CA125" s="82"/>
    </row>
    <row r="126" spans="1:79" ht="216" hidden="1">
      <c r="A126" s="39">
        <v>121</v>
      </c>
      <c r="B126" s="15" t="s">
        <v>812</v>
      </c>
      <c r="C126" s="39">
        <v>2007</v>
      </c>
      <c r="D126" s="39" t="s">
        <v>555</v>
      </c>
      <c r="E126" s="39" t="s">
        <v>906</v>
      </c>
      <c r="F126" s="39"/>
      <c r="G126" s="39"/>
      <c r="H126" s="39" t="s">
        <v>22</v>
      </c>
      <c r="I126" s="39" t="s">
        <v>22</v>
      </c>
      <c r="J126" s="39"/>
      <c r="K126" s="39"/>
      <c r="L126" s="39" t="s">
        <v>22</v>
      </c>
      <c r="M126" s="39"/>
      <c r="N126" s="39" t="s">
        <v>911</v>
      </c>
      <c r="O126" s="68" t="s">
        <v>22</v>
      </c>
      <c r="P126" s="68" t="s">
        <v>22</v>
      </c>
      <c r="Q126" s="68"/>
      <c r="R126" s="68"/>
      <c r="S126" s="68" t="s">
        <v>22</v>
      </c>
      <c r="T126" s="68" t="s">
        <v>22</v>
      </c>
      <c r="U126" s="68"/>
      <c r="V126" s="68"/>
      <c r="W126" s="68" t="s">
        <v>22</v>
      </c>
      <c r="X126" s="68"/>
      <c r="Y126" s="68" t="s">
        <v>22</v>
      </c>
      <c r="Z126" s="68"/>
      <c r="AA126" s="68"/>
      <c r="AB126" s="68"/>
      <c r="AC126" s="68" t="s">
        <v>22</v>
      </c>
      <c r="AD126" s="68"/>
      <c r="AE126" s="68" t="s">
        <v>22</v>
      </c>
      <c r="AF126" s="68" t="s">
        <v>22</v>
      </c>
      <c r="AG126" s="68" t="s">
        <v>22</v>
      </c>
      <c r="AH126" s="68" t="s">
        <v>22</v>
      </c>
      <c r="AI126" s="68" t="s">
        <v>22</v>
      </c>
      <c r="AJ126" s="68" t="s">
        <v>22</v>
      </c>
      <c r="AK126" s="68"/>
      <c r="AL126" s="68"/>
      <c r="AM126" s="68" t="s">
        <v>22</v>
      </c>
      <c r="AN126" s="68" t="s">
        <v>22</v>
      </c>
      <c r="AO126" s="68" t="s">
        <v>22</v>
      </c>
      <c r="AP126" s="68" t="s">
        <v>22</v>
      </c>
      <c r="AQ126" s="68"/>
      <c r="AR126" s="68" t="s">
        <v>22</v>
      </c>
      <c r="AS126" s="68"/>
      <c r="AT126" s="68" t="s">
        <v>22</v>
      </c>
      <c r="AU126" s="68"/>
      <c r="AV126" s="68"/>
      <c r="AW126" s="68"/>
      <c r="AX126" s="68"/>
      <c r="AY126" s="68"/>
      <c r="AZ126" s="68"/>
      <c r="BA126" s="68"/>
      <c r="BB126" s="68"/>
      <c r="BC126" s="68"/>
      <c r="BD126" s="68"/>
      <c r="BE126" s="68" t="s">
        <v>22</v>
      </c>
      <c r="BF126" s="68" t="s">
        <v>22</v>
      </c>
      <c r="BG126" s="68" t="s">
        <v>22</v>
      </c>
      <c r="BH126" s="68" t="s">
        <v>22</v>
      </c>
      <c r="BI126" s="68"/>
      <c r="BJ126" s="68" t="s">
        <v>22</v>
      </c>
      <c r="BK126" s="68" t="s">
        <v>22</v>
      </c>
      <c r="BL126" s="68"/>
      <c r="BM126" s="68" t="s">
        <v>22</v>
      </c>
      <c r="BN126" s="68"/>
      <c r="BO126" s="68"/>
      <c r="BP126" s="68"/>
      <c r="BQ126" s="68"/>
      <c r="BR126" s="68" t="s">
        <v>22</v>
      </c>
      <c r="BS126" s="68"/>
      <c r="BT126" s="68" t="s">
        <v>22</v>
      </c>
      <c r="BU126" s="68" t="s">
        <v>184</v>
      </c>
      <c r="BV126" s="70" t="s">
        <v>907</v>
      </c>
      <c r="BW126" s="70" t="s">
        <v>910</v>
      </c>
      <c r="BX126" s="70" t="s">
        <v>912</v>
      </c>
      <c r="BY126" s="22" t="s">
        <v>909</v>
      </c>
      <c r="BZ126" s="30"/>
      <c r="CA126" s="31"/>
    </row>
    <row r="127" spans="1:79" ht="72" hidden="1">
      <c r="A127" s="39">
        <v>122</v>
      </c>
      <c r="B127" s="15" t="s">
        <v>787</v>
      </c>
      <c r="C127" s="39">
        <v>2010</v>
      </c>
      <c r="D127" s="39" t="s">
        <v>556</v>
      </c>
      <c r="E127" s="39" t="s">
        <v>865</v>
      </c>
      <c r="F127" s="39"/>
      <c r="G127" s="39"/>
      <c r="H127" s="39"/>
      <c r="I127" s="39"/>
      <c r="J127" s="39"/>
      <c r="K127" s="39"/>
      <c r="L127" s="39"/>
      <c r="M127" s="39"/>
      <c r="N127" s="39" t="s">
        <v>156</v>
      </c>
      <c r="O127" s="39" t="s">
        <v>22</v>
      </c>
      <c r="P127" s="39" t="s">
        <v>22</v>
      </c>
      <c r="Q127" s="39"/>
      <c r="R127" s="39" t="s">
        <v>22</v>
      </c>
      <c r="S127" s="39"/>
      <c r="T127" s="39"/>
      <c r="U127" s="39"/>
      <c r="V127" s="39"/>
      <c r="W127" s="39"/>
      <c r="X127" s="39" t="s">
        <v>22</v>
      </c>
      <c r="Y127" s="39"/>
      <c r="Z127" s="39"/>
      <c r="AA127" s="39"/>
      <c r="AB127" s="39" t="s">
        <v>22</v>
      </c>
      <c r="AC127" s="39" t="s">
        <v>22</v>
      </c>
      <c r="AD127" s="39" t="s">
        <v>22</v>
      </c>
      <c r="AE127" s="39" t="s">
        <v>22</v>
      </c>
      <c r="AF127" s="39" t="s">
        <v>22</v>
      </c>
      <c r="AG127" s="39" t="s">
        <v>22</v>
      </c>
      <c r="AH127" s="39"/>
      <c r="AI127" s="39"/>
      <c r="AJ127" s="39"/>
      <c r="AK127" s="39"/>
      <c r="AL127" s="39"/>
      <c r="AM127" s="39" t="s">
        <v>22</v>
      </c>
      <c r="AN127" s="39"/>
      <c r="AO127" s="39" t="s">
        <v>22</v>
      </c>
      <c r="AP127" s="39" t="s">
        <v>22</v>
      </c>
      <c r="AQ127" s="39"/>
      <c r="AR127" s="39"/>
      <c r="AS127" s="39" t="s">
        <v>22</v>
      </c>
      <c r="AT127" s="39"/>
      <c r="AU127" s="39"/>
      <c r="AV127" s="39"/>
      <c r="AW127" s="39"/>
      <c r="AX127" s="39" t="s">
        <v>22</v>
      </c>
      <c r="AY127" s="39"/>
      <c r="AZ127" s="39"/>
      <c r="BA127" s="39"/>
      <c r="BB127" s="39"/>
      <c r="BC127" s="39"/>
      <c r="BD127" s="39" t="s">
        <v>22</v>
      </c>
      <c r="BE127" s="39"/>
      <c r="BF127" s="39"/>
      <c r="BG127" s="39"/>
      <c r="BH127" s="39"/>
      <c r="BI127" s="39" t="s">
        <v>22</v>
      </c>
      <c r="BJ127" s="39"/>
      <c r="BK127" s="39"/>
      <c r="BL127" s="39"/>
      <c r="BM127" s="39" t="s">
        <v>22</v>
      </c>
      <c r="BN127" s="39"/>
      <c r="BO127" s="39"/>
      <c r="BP127" s="39"/>
      <c r="BQ127" s="39"/>
      <c r="BR127" s="39"/>
      <c r="BS127" s="39"/>
      <c r="BT127" s="39"/>
      <c r="BU127" s="39" t="s">
        <v>184</v>
      </c>
      <c r="BV127" s="46" t="s">
        <v>866</v>
      </c>
      <c r="BW127" s="46" t="s">
        <v>867</v>
      </c>
      <c r="BX127" s="46"/>
      <c r="BY127" s="46"/>
      <c r="BZ127" s="30"/>
      <c r="CA127" s="31"/>
    </row>
    <row r="128" spans="1:79" ht="234" hidden="1">
      <c r="A128" s="39">
        <v>123</v>
      </c>
      <c r="B128" s="15" t="s">
        <v>780</v>
      </c>
      <c r="C128" s="39">
        <v>2010</v>
      </c>
      <c r="D128" s="39" t="s">
        <v>555</v>
      </c>
      <c r="E128" s="39" t="s">
        <v>838</v>
      </c>
      <c r="F128" s="39" t="s">
        <v>22</v>
      </c>
      <c r="G128" s="39" t="s">
        <v>22</v>
      </c>
      <c r="H128" s="39" t="s">
        <v>22</v>
      </c>
      <c r="I128" s="39" t="s">
        <v>22</v>
      </c>
      <c r="J128" s="39" t="s">
        <v>22</v>
      </c>
      <c r="K128" s="39" t="s">
        <v>22</v>
      </c>
      <c r="L128" s="39" t="s">
        <v>22</v>
      </c>
      <c r="M128" s="39" t="s">
        <v>22</v>
      </c>
      <c r="N128" s="39" t="s">
        <v>837</v>
      </c>
      <c r="O128" s="39"/>
      <c r="P128" s="39" t="s">
        <v>22</v>
      </c>
      <c r="Q128" s="39"/>
      <c r="R128" s="39"/>
      <c r="S128" s="39" t="s">
        <v>22</v>
      </c>
      <c r="T128" s="39" t="s">
        <v>22</v>
      </c>
      <c r="U128" s="39"/>
      <c r="V128" s="39"/>
      <c r="W128" s="39" t="s">
        <v>22</v>
      </c>
      <c r="X128" s="39"/>
      <c r="Y128" s="39" t="s">
        <v>22</v>
      </c>
      <c r="Z128" s="39"/>
      <c r="AA128" s="39"/>
      <c r="AB128" s="39" t="s">
        <v>22</v>
      </c>
      <c r="AC128" s="39" t="s">
        <v>22</v>
      </c>
      <c r="AD128" s="39" t="s">
        <v>22</v>
      </c>
      <c r="AE128" s="39" t="s">
        <v>22</v>
      </c>
      <c r="AF128" s="39" t="s">
        <v>22</v>
      </c>
      <c r="AG128" s="39" t="s">
        <v>22</v>
      </c>
      <c r="AH128" s="39" t="s">
        <v>22</v>
      </c>
      <c r="AI128" s="39" t="s">
        <v>22</v>
      </c>
      <c r="AJ128" s="39"/>
      <c r="AK128" s="39"/>
      <c r="AL128" s="39"/>
      <c r="AM128" s="39" t="s">
        <v>22</v>
      </c>
      <c r="AN128" s="39" t="s">
        <v>22</v>
      </c>
      <c r="AO128" s="39" t="s">
        <v>22</v>
      </c>
      <c r="AP128" s="39" t="s">
        <v>22</v>
      </c>
      <c r="AQ128" s="39"/>
      <c r="AR128" s="39"/>
      <c r="AS128" s="39"/>
      <c r="AT128" s="39"/>
      <c r="AU128" s="39"/>
      <c r="AV128" s="39"/>
      <c r="AW128" s="39"/>
      <c r="AX128" s="39"/>
      <c r="AY128" s="39"/>
      <c r="AZ128" s="39" t="s">
        <v>22</v>
      </c>
      <c r="BA128" s="39" t="s">
        <v>22</v>
      </c>
      <c r="BB128" s="39" t="s">
        <v>22</v>
      </c>
      <c r="BC128" s="39"/>
      <c r="BD128" s="39"/>
      <c r="BE128" s="39" t="s">
        <v>22</v>
      </c>
      <c r="BF128" s="39" t="s">
        <v>22</v>
      </c>
      <c r="BG128" s="39" t="s">
        <v>22</v>
      </c>
      <c r="BH128" s="39" t="s">
        <v>22</v>
      </c>
      <c r="BI128" s="39"/>
      <c r="BJ128" s="39" t="s">
        <v>22</v>
      </c>
      <c r="BK128" s="39" t="s">
        <v>22</v>
      </c>
      <c r="BL128" s="39"/>
      <c r="BM128" s="39" t="s">
        <v>22</v>
      </c>
      <c r="BN128" s="39" t="s">
        <v>22</v>
      </c>
      <c r="BO128" s="39" t="s">
        <v>22</v>
      </c>
      <c r="BP128" s="39"/>
      <c r="BQ128" s="39"/>
      <c r="BR128" s="39" t="s">
        <v>22</v>
      </c>
      <c r="BS128" s="39"/>
      <c r="BT128" s="39"/>
      <c r="BU128" s="39" t="s">
        <v>183</v>
      </c>
      <c r="BV128" s="46" t="s">
        <v>359</v>
      </c>
      <c r="BW128" s="46" t="s">
        <v>839</v>
      </c>
      <c r="BX128" s="46" t="s">
        <v>361</v>
      </c>
      <c r="BY128" s="46"/>
      <c r="BZ128" s="30"/>
      <c r="CA128" s="31"/>
    </row>
    <row r="129" spans="1:83" ht="252" hidden="1">
      <c r="A129" s="39">
        <v>124</v>
      </c>
      <c r="B129" s="15" t="s">
        <v>815</v>
      </c>
      <c r="C129" s="39">
        <v>1979</v>
      </c>
      <c r="D129" s="39" t="s">
        <v>576</v>
      </c>
      <c r="E129" s="39" t="s">
        <v>921</v>
      </c>
      <c r="F129" s="39"/>
      <c r="G129" s="39"/>
      <c r="H129" s="39"/>
      <c r="I129" s="39" t="s">
        <v>22</v>
      </c>
      <c r="J129" s="39"/>
      <c r="K129" s="39"/>
      <c r="L129" s="39"/>
      <c r="M129" s="39"/>
      <c r="N129" s="39" t="s">
        <v>920</v>
      </c>
      <c r="O129" s="39" t="s">
        <v>22</v>
      </c>
      <c r="P129" s="39" t="s">
        <v>22</v>
      </c>
      <c r="Q129" s="39"/>
      <c r="R129" s="39"/>
      <c r="S129" s="39" t="s">
        <v>22</v>
      </c>
      <c r="T129" s="39" t="s">
        <v>22</v>
      </c>
      <c r="U129" s="39"/>
      <c r="V129" s="39"/>
      <c r="W129" s="39" t="s">
        <v>22</v>
      </c>
      <c r="X129" s="39"/>
      <c r="Y129" s="39" t="s">
        <v>22</v>
      </c>
      <c r="Z129" s="39"/>
      <c r="AA129" s="39"/>
      <c r="AB129" s="39"/>
      <c r="AC129" s="39" t="s">
        <v>22</v>
      </c>
      <c r="AD129" s="39"/>
      <c r="AE129" s="39" t="s">
        <v>22</v>
      </c>
      <c r="AF129" s="39" t="s">
        <v>22</v>
      </c>
      <c r="AG129" s="39" t="s">
        <v>22</v>
      </c>
      <c r="AH129" s="39" t="s">
        <v>22</v>
      </c>
      <c r="AI129" s="39" t="s">
        <v>22</v>
      </c>
      <c r="AJ129" s="39" t="s">
        <v>22</v>
      </c>
      <c r="AK129" s="39"/>
      <c r="AL129" s="39"/>
      <c r="AM129" s="39" t="s">
        <v>22</v>
      </c>
      <c r="AN129" s="39" t="s">
        <v>22</v>
      </c>
      <c r="AO129" s="39" t="s">
        <v>22</v>
      </c>
      <c r="AP129" s="39" t="s">
        <v>22</v>
      </c>
      <c r="AQ129" s="39"/>
      <c r="AR129" s="39" t="s">
        <v>22</v>
      </c>
      <c r="AS129" s="39"/>
      <c r="AT129" s="39" t="s">
        <v>22</v>
      </c>
      <c r="AU129" s="39"/>
      <c r="AV129" s="39"/>
      <c r="AW129" s="39"/>
      <c r="AX129" s="39"/>
      <c r="AY129" s="39"/>
      <c r="AZ129" s="39"/>
      <c r="BA129" s="39"/>
      <c r="BB129" s="39"/>
      <c r="BC129" s="39"/>
      <c r="BD129" s="39"/>
      <c r="BE129" s="39" t="s">
        <v>22</v>
      </c>
      <c r="BF129" s="39" t="s">
        <v>22</v>
      </c>
      <c r="BG129" s="39" t="s">
        <v>22</v>
      </c>
      <c r="BH129" s="39" t="s">
        <v>22</v>
      </c>
      <c r="BI129" s="39"/>
      <c r="BJ129" s="39" t="s">
        <v>22</v>
      </c>
      <c r="BK129" s="39" t="s">
        <v>22</v>
      </c>
      <c r="BL129" s="39"/>
      <c r="BM129" s="39" t="s">
        <v>22</v>
      </c>
      <c r="BN129" s="39"/>
      <c r="BO129" s="39"/>
      <c r="BP129" s="39"/>
      <c r="BQ129" s="39"/>
      <c r="BR129" s="39" t="s">
        <v>22</v>
      </c>
      <c r="BS129" s="39"/>
      <c r="BT129" s="39" t="s">
        <v>22</v>
      </c>
      <c r="BU129" s="39" t="s">
        <v>183</v>
      </c>
      <c r="BV129" s="46" t="s">
        <v>922</v>
      </c>
      <c r="BW129" s="46" t="s">
        <v>918</v>
      </c>
      <c r="BX129" s="46" t="s">
        <v>924</v>
      </c>
      <c r="BY129" s="75" t="s">
        <v>923</v>
      </c>
      <c r="BZ129" s="30"/>
      <c r="CA129" s="31"/>
    </row>
    <row r="130" spans="1:83" ht="234" hidden="1">
      <c r="A130" s="39">
        <v>125</v>
      </c>
      <c r="B130" s="19" t="s">
        <v>715</v>
      </c>
      <c r="C130" s="39">
        <v>2013</v>
      </c>
      <c r="D130" s="39" t="s">
        <v>557</v>
      </c>
      <c r="E130" s="39" t="s">
        <v>713</v>
      </c>
      <c r="F130" s="39"/>
      <c r="G130" s="39"/>
      <c r="H130" s="39" t="s">
        <v>22</v>
      </c>
      <c r="I130" s="39" t="s">
        <v>22</v>
      </c>
      <c r="J130" s="39"/>
      <c r="K130" s="39"/>
      <c r="L130" s="39" t="s">
        <v>22</v>
      </c>
      <c r="M130" s="39" t="s">
        <v>22</v>
      </c>
      <c r="N130" s="39" t="s">
        <v>712</v>
      </c>
      <c r="O130" s="39"/>
      <c r="P130" s="39" t="s">
        <v>22</v>
      </c>
      <c r="Q130" s="39"/>
      <c r="R130" s="39"/>
      <c r="S130" s="39" t="s">
        <v>22</v>
      </c>
      <c r="T130" s="39" t="s">
        <v>22</v>
      </c>
      <c r="U130" s="39"/>
      <c r="V130" s="39"/>
      <c r="W130" s="39" t="s">
        <v>22</v>
      </c>
      <c r="X130" s="39"/>
      <c r="Y130" s="39" t="s">
        <v>22</v>
      </c>
      <c r="Z130" s="39"/>
      <c r="AA130" s="39"/>
      <c r="AB130" s="39" t="s">
        <v>22</v>
      </c>
      <c r="AC130" s="39" t="s">
        <v>22</v>
      </c>
      <c r="AD130" s="39" t="s">
        <v>22</v>
      </c>
      <c r="AE130" s="39" t="s">
        <v>22</v>
      </c>
      <c r="AF130" s="39" t="s">
        <v>22</v>
      </c>
      <c r="AG130" s="39" t="s">
        <v>22</v>
      </c>
      <c r="AH130" s="39" t="s">
        <v>22</v>
      </c>
      <c r="AI130" s="39" t="s">
        <v>22</v>
      </c>
      <c r="AJ130" s="39" t="s">
        <v>22</v>
      </c>
      <c r="AK130" s="39"/>
      <c r="AL130" s="39"/>
      <c r="AM130" s="39"/>
      <c r="AN130" s="39" t="s">
        <v>22</v>
      </c>
      <c r="AO130" s="39" t="s">
        <v>22</v>
      </c>
      <c r="AP130" s="39" t="s">
        <v>22</v>
      </c>
      <c r="AQ130" s="39"/>
      <c r="AR130" s="39" t="s">
        <v>22</v>
      </c>
      <c r="AS130" s="39"/>
      <c r="AT130" s="39"/>
      <c r="AU130" s="39"/>
      <c r="AV130" s="39"/>
      <c r="AW130" s="39"/>
      <c r="AX130" s="39"/>
      <c r="AY130" s="39"/>
      <c r="AZ130" s="39"/>
      <c r="BA130" s="39"/>
      <c r="BB130" s="39" t="s">
        <v>22</v>
      </c>
      <c r="BC130" s="39"/>
      <c r="BD130" s="39"/>
      <c r="BE130" s="39" t="s">
        <v>22</v>
      </c>
      <c r="BF130" s="39" t="s">
        <v>22</v>
      </c>
      <c r="BG130" s="39" t="s">
        <v>22</v>
      </c>
      <c r="BH130" s="39" t="s">
        <v>22</v>
      </c>
      <c r="BI130" s="39"/>
      <c r="BJ130" s="39" t="s">
        <v>22</v>
      </c>
      <c r="BK130" s="39" t="s">
        <v>22</v>
      </c>
      <c r="BL130" s="39"/>
      <c r="BM130" s="39" t="s">
        <v>22</v>
      </c>
      <c r="BN130" s="39"/>
      <c r="BO130" s="39"/>
      <c r="BP130" s="39"/>
      <c r="BQ130" s="39"/>
      <c r="BR130" s="39" t="s">
        <v>22</v>
      </c>
      <c r="BS130" s="39"/>
      <c r="BT130" s="39" t="s">
        <v>22</v>
      </c>
      <c r="BU130" s="39" t="s">
        <v>183</v>
      </c>
      <c r="BV130" s="46" t="s">
        <v>716</v>
      </c>
      <c r="BW130" s="46" t="s">
        <v>714</v>
      </c>
      <c r="BX130" s="46"/>
      <c r="BY130" s="46"/>
      <c r="BZ130" s="30"/>
      <c r="CA130" s="31"/>
    </row>
    <row r="131" spans="1:83" ht="72">
      <c r="A131" s="39">
        <v>126</v>
      </c>
      <c r="B131" s="19" t="s">
        <v>119</v>
      </c>
      <c r="C131" s="39">
        <v>2006</v>
      </c>
      <c r="D131" s="39" t="s">
        <v>556</v>
      </c>
      <c r="E131" s="39" t="s">
        <v>565</v>
      </c>
      <c r="F131" s="39"/>
      <c r="G131" s="39"/>
      <c r="H131" s="39" t="s">
        <v>22</v>
      </c>
      <c r="I131" s="39" t="s">
        <v>22</v>
      </c>
      <c r="J131" s="39"/>
      <c r="K131" s="39"/>
      <c r="L131" s="39"/>
      <c r="M131" s="39" t="s">
        <v>22</v>
      </c>
      <c r="N131" s="39" t="s">
        <v>120</v>
      </c>
      <c r="O131" s="39"/>
      <c r="P131" s="39" t="s">
        <v>22</v>
      </c>
      <c r="Q131" s="39"/>
      <c r="R131" s="39" t="s">
        <v>22</v>
      </c>
      <c r="S131" s="39"/>
      <c r="T131" s="39"/>
      <c r="U131" s="39"/>
      <c r="V131" s="39" t="s">
        <v>22</v>
      </c>
      <c r="W131" s="39" t="s">
        <v>22</v>
      </c>
      <c r="X131" s="39"/>
      <c r="Y131" s="39"/>
      <c r="Z131" s="39"/>
      <c r="AA131" s="39"/>
      <c r="AB131" s="39" t="s">
        <v>22</v>
      </c>
      <c r="AC131" s="39" t="s">
        <v>22</v>
      </c>
      <c r="AD131" s="39"/>
      <c r="AE131" s="39" t="s">
        <v>22</v>
      </c>
      <c r="AF131" s="39" t="s">
        <v>22</v>
      </c>
      <c r="AG131" s="39" t="s">
        <v>22</v>
      </c>
      <c r="AH131" s="39"/>
      <c r="AI131" s="39"/>
      <c r="AJ131" s="39"/>
      <c r="AK131" s="39"/>
      <c r="AL131" s="39" t="s">
        <v>22</v>
      </c>
      <c r="AM131" s="39"/>
      <c r="AN131" s="39"/>
      <c r="AO131" s="39" t="s">
        <v>22</v>
      </c>
      <c r="AP131" s="39" t="s">
        <v>22</v>
      </c>
      <c r="AQ131" s="39"/>
      <c r="AR131" s="39"/>
      <c r="AS131" s="39"/>
      <c r="AT131" s="39"/>
      <c r="AU131" s="39" t="s">
        <v>22</v>
      </c>
      <c r="AV131" s="39" t="s">
        <v>22</v>
      </c>
      <c r="AW131" s="39"/>
      <c r="AX131" s="39"/>
      <c r="AY131" s="39"/>
      <c r="AZ131" s="39" t="s">
        <v>22</v>
      </c>
      <c r="BA131" s="39" t="s">
        <v>22</v>
      </c>
      <c r="BB131" s="39"/>
      <c r="BC131" s="39" t="s">
        <v>22</v>
      </c>
      <c r="BD131" s="39"/>
      <c r="BE131" s="39"/>
      <c r="BF131" s="39"/>
      <c r="BG131" s="39" t="s">
        <v>22</v>
      </c>
      <c r="BH131" s="39" t="s">
        <v>22</v>
      </c>
      <c r="BI131" s="39"/>
      <c r="BJ131" s="39" t="s">
        <v>22</v>
      </c>
      <c r="BK131" s="39" t="s">
        <v>22</v>
      </c>
      <c r="BL131" s="39"/>
      <c r="BM131" s="39" t="s">
        <v>22</v>
      </c>
      <c r="BN131" s="39" t="s">
        <v>22</v>
      </c>
      <c r="BO131" s="39" t="s">
        <v>22</v>
      </c>
      <c r="BP131" s="39"/>
      <c r="BQ131" s="39"/>
      <c r="BR131" s="39" t="s">
        <v>22</v>
      </c>
      <c r="BS131" s="39"/>
      <c r="BT131" s="39"/>
      <c r="BU131" s="39" t="s">
        <v>183</v>
      </c>
      <c r="BV131" s="46" t="s">
        <v>262</v>
      </c>
      <c r="BW131" s="46" t="s">
        <v>121</v>
      </c>
      <c r="BX131" s="46" t="s">
        <v>171</v>
      </c>
      <c r="BY131" s="46"/>
      <c r="BZ131" s="112" t="s">
        <v>196</v>
      </c>
      <c r="CA131" s="31"/>
    </row>
    <row r="132" spans="1:83" ht="144" hidden="1">
      <c r="A132" s="39">
        <v>127</v>
      </c>
      <c r="B132" s="98" t="s">
        <v>814</v>
      </c>
      <c r="C132" s="92">
        <v>2006</v>
      </c>
      <c r="D132" s="92" t="s">
        <v>576</v>
      </c>
      <c r="E132" s="92" t="s">
        <v>925</v>
      </c>
      <c r="F132" s="92"/>
      <c r="G132" s="92"/>
      <c r="H132" s="92" t="s">
        <v>22</v>
      </c>
      <c r="I132" s="92" t="s">
        <v>22</v>
      </c>
      <c r="J132" s="92"/>
      <c r="K132" s="92"/>
      <c r="L132" s="92" t="s">
        <v>22</v>
      </c>
      <c r="M132" s="92"/>
      <c r="N132" s="92" t="s">
        <v>920</v>
      </c>
      <c r="O132" s="92"/>
      <c r="P132" s="92" t="s">
        <v>22</v>
      </c>
      <c r="Q132" s="92"/>
      <c r="R132" s="92"/>
      <c r="S132" s="92" t="s">
        <v>22</v>
      </c>
      <c r="T132" s="92"/>
      <c r="U132" s="92"/>
      <c r="V132" s="92" t="s">
        <v>22</v>
      </c>
      <c r="W132" s="92" t="s">
        <v>22</v>
      </c>
      <c r="X132" s="92"/>
      <c r="Y132" s="92" t="s">
        <v>22</v>
      </c>
      <c r="Z132" s="92"/>
      <c r="AA132" s="92"/>
      <c r="AB132" s="92"/>
      <c r="AC132" s="92" t="s">
        <v>22</v>
      </c>
      <c r="AD132" s="92"/>
      <c r="AE132" s="92" t="s">
        <v>22</v>
      </c>
      <c r="AF132" s="92" t="s">
        <v>22</v>
      </c>
      <c r="AG132" s="92" t="s">
        <v>22</v>
      </c>
      <c r="AH132" s="92"/>
      <c r="AI132" s="92"/>
      <c r="AJ132" s="92"/>
      <c r="AK132" s="92"/>
      <c r="AL132" s="92"/>
      <c r="AM132" s="92" t="s">
        <v>22</v>
      </c>
      <c r="AN132" s="92" t="s">
        <v>22</v>
      </c>
      <c r="AO132" s="92" t="s">
        <v>22</v>
      </c>
      <c r="AP132" s="92" t="s">
        <v>22</v>
      </c>
      <c r="AQ132" s="92"/>
      <c r="AR132" s="92" t="s">
        <v>22</v>
      </c>
      <c r="AS132" s="92"/>
      <c r="AT132" s="92" t="s">
        <v>22</v>
      </c>
      <c r="AU132" s="92"/>
      <c r="AV132" s="92"/>
      <c r="AW132" s="92"/>
      <c r="AX132" s="92"/>
      <c r="AY132" s="92"/>
      <c r="AZ132" s="92"/>
      <c r="BA132" s="92"/>
      <c r="BB132" s="92"/>
      <c r="BC132" s="92"/>
      <c r="BD132" s="92"/>
      <c r="BE132" s="92" t="s">
        <v>22</v>
      </c>
      <c r="BF132" s="92" t="s">
        <v>22</v>
      </c>
      <c r="BG132" s="92" t="s">
        <v>22</v>
      </c>
      <c r="BH132" s="92" t="s">
        <v>22</v>
      </c>
      <c r="BI132" s="92"/>
      <c r="BJ132" s="92" t="s">
        <v>22</v>
      </c>
      <c r="BK132" s="92" t="s">
        <v>22</v>
      </c>
      <c r="BL132" s="92"/>
      <c r="BM132" s="92" t="s">
        <v>22</v>
      </c>
      <c r="BN132" s="92" t="s">
        <v>22</v>
      </c>
      <c r="BO132" s="92" t="s">
        <v>22</v>
      </c>
      <c r="BP132" s="92" t="s">
        <v>22</v>
      </c>
      <c r="BQ132" s="92"/>
      <c r="BR132" s="92" t="s">
        <v>22</v>
      </c>
      <c r="BS132" s="92"/>
      <c r="BT132" s="92" t="s">
        <v>22</v>
      </c>
      <c r="BU132" s="92" t="s">
        <v>183</v>
      </c>
      <c r="BV132" s="99" t="s">
        <v>927</v>
      </c>
      <c r="BW132" s="99" t="s">
        <v>928</v>
      </c>
      <c r="BX132" s="30" t="s">
        <v>926</v>
      </c>
      <c r="BY132" s="30"/>
      <c r="BZ132" s="30"/>
      <c r="CA132" s="31"/>
    </row>
    <row r="133" spans="1:83" ht="126" hidden="1">
      <c r="A133" s="39">
        <v>128</v>
      </c>
      <c r="B133" s="19" t="s">
        <v>72</v>
      </c>
      <c r="C133" s="39">
        <v>2009</v>
      </c>
      <c r="D133" s="39" t="s">
        <v>556</v>
      </c>
      <c r="E133" s="39" t="s">
        <v>575</v>
      </c>
      <c r="F133" s="39" t="s">
        <v>22</v>
      </c>
      <c r="G133" s="39"/>
      <c r="H133" s="39"/>
      <c r="I133" s="39"/>
      <c r="J133" s="39"/>
      <c r="K133" s="39"/>
      <c r="L133" s="39"/>
      <c r="M133" s="39"/>
      <c r="N133" s="39" t="s">
        <v>74</v>
      </c>
      <c r="O133" s="39"/>
      <c r="P133" s="39" t="s">
        <v>22</v>
      </c>
      <c r="Q133" s="39"/>
      <c r="R133" s="39"/>
      <c r="S133" s="39" t="s">
        <v>22</v>
      </c>
      <c r="T133" s="39"/>
      <c r="U133" s="39"/>
      <c r="V133" s="39" t="s">
        <v>22</v>
      </c>
      <c r="W133" s="39" t="s">
        <v>22</v>
      </c>
      <c r="X133" s="39"/>
      <c r="Y133" s="39"/>
      <c r="Z133" s="39"/>
      <c r="AA133" s="39"/>
      <c r="AB133" s="39" t="s">
        <v>22</v>
      </c>
      <c r="AC133" s="39" t="s">
        <v>22</v>
      </c>
      <c r="AD133" s="39" t="s">
        <v>22</v>
      </c>
      <c r="AE133" s="39" t="s">
        <v>22</v>
      </c>
      <c r="AF133" s="39"/>
      <c r="AG133" s="39" t="s">
        <v>22</v>
      </c>
      <c r="AH133" s="39"/>
      <c r="AI133" s="39"/>
      <c r="AJ133" s="39"/>
      <c r="AK133" s="39"/>
      <c r="AL133" s="39"/>
      <c r="AM133" s="39" t="s">
        <v>22</v>
      </c>
      <c r="AN133" s="39"/>
      <c r="AO133" s="39" t="s">
        <v>22</v>
      </c>
      <c r="AP133" s="39"/>
      <c r="AQ133" s="39" t="s">
        <v>22</v>
      </c>
      <c r="AR133" s="39"/>
      <c r="AS133" s="39" t="s">
        <v>22</v>
      </c>
      <c r="AT133" s="39"/>
      <c r="AU133" s="39"/>
      <c r="AV133" s="39"/>
      <c r="AW133" s="39"/>
      <c r="AX133" s="39" t="s">
        <v>22</v>
      </c>
      <c r="AY133" s="39"/>
      <c r="AZ133" s="39" t="s">
        <v>22</v>
      </c>
      <c r="BA133" s="39"/>
      <c r="BB133" s="39"/>
      <c r="BC133" s="39"/>
      <c r="BD133" s="39" t="s">
        <v>22</v>
      </c>
      <c r="BE133" s="39"/>
      <c r="BF133" s="39" t="s">
        <v>22</v>
      </c>
      <c r="BG133" s="39"/>
      <c r="BH133" s="39"/>
      <c r="BI133" s="39" t="s">
        <v>22</v>
      </c>
      <c r="BJ133" s="39" t="s">
        <v>22</v>
      </c>
      <c r="BK133" s="39" t="s">
        <v>22</v>
      </c>
      <c r="BL133" s="39"/>
      <c r="BM133" s="39" t="s">
        <v>22</v>
      </c>
      <c r="BN133" s="39"/>
      <c r="BO133" s="39"/>
      <c r="BP133" s="39"/>
      <c r="BQ133" s="39"/>
      <c r="BR133" s="39"/>
      <c r="BS133" s="39"/>
      <c r="BT133" s="39"/>
      <c r="BU133" s="39" t="s">
        <v>183</v>
      </c>
      <c r="BV133" s="46" t="s">
        <v>281</v>
      </c>
      <c r="BW133" s="46" t="s">
        <v>282</v>
      </c>
      <c r="BX133" s="30" t="s">
        <v>283</v>
      </c>
      <c r="BY133" s="30"/>
      <c r="BZ133" s="112" t="s">
        <v>206</v>
      </c>
      <c r="CA133" s="31"/>
    </row>
    <row r="134" spans="1:83" ht="126" hidden="1">
      <c r="A134" s="39">
        <v>129</v>
      </c>
      <c r="B134" s="19" t="s">
        <v>73</v>
      </c>
      <c r="C134" s="39">
        <v>2009</v>
      </c>
      <c r="D134" s="39" t="s">
        <v>556</v>
      </c>
      <c r="E134" s="39" t="s">
        <v>575</v>
      </c>
      <c r="F134" s="39" t="s">
        <v>22</v>
      </c>
      <c r="G134" s="39"/>
      <c r="H134" s="39"/>
      <c r="I134" s="39"/>
      <c r="J134" s="39"/>
      <c r="K134" s="39"/>
      <c r="L134" s="39"/>
      <c r="M134" s="39"/>
      <c r="N134" s="39" t="s">
        <v>74</v>
      </c>
      <c r="O134" s="39"/>
      <c r="P134" s="39" t="s">
        <v>22</v>
      </c>
      <c r="Q134" s="39"/>
      <c r="R134" s="39" t="s">
        <v>22</v>
      </c>
      <c r="S134" s="39"/>
      <c r="T134" s="39"/>
      <c r="U134" s="39"/>
      <c r="V134" s="39" t="s">
        <v>22</v>
      </c>
      <c r="W134" s="39" t="s">
        <v>22</v>
      </c>
      <c r="X134" s="39" t="s">
        <v>22</v>
      </c>
      <c r="Y134" s="39"/>
      <c r="Z134" s="39"/>
      <c r="AA134" s="39"/>
      <c r="AB134" s="39"/>
      <c r="AC134" s="39"/>
      <c r="AD134" s="39"/>
      <c r="AE134" s="39" t="s">
        <v>22</v>
      </c>
      <c r="AF134" s="39" t="s">
        <v>22</v>
      </c>
      <c r="AG134" s="39" t="s">
        <v>22</v>
      </c>
      <c r="AH134" s="39"/>
      <c r="AI134" s="39"/>
      <c r="AJ134" s="39"/>
      <c r="AK134" s="39"/>
      <c r="AL134" s="39"/>
      <c r="AM134" s="39" t="s">
        <v>22</v>
      </c>
      <c r="AN134" s="39"/>
      <c r="AO134" s="39" t="s">
        <v>22</v>
      </c>
      <c r="AP134" s="39" t="s">
        <v>22</v>
      </c>
      <c r="AQ134" s="39" t="s">
        <v>22</v>
      </c>
      <c r="AR134" s="39"/>
      <c r="AS134" s="39"/>
      <c r="AT134" s="39"/>
      <c r="AU134" s="39" t="s">
        <v>22</v>
      </c>
      <c r="AV134" s="39" t="s">
        <v>22</v>
      </c>
      <c r="AW134" s="39"/>
      <c r="AX134" s="39"/>
      <c r="AY134" s="39" t="s">
        <v>22</v>
      </c>
      <c r="AZ134" s="39" t="s">
        <v>22</v>
      </c>
      <c r="BA134" s="39"/>
      <c r="BB134" s="39"/>
      <c r="BC134" s="39"/>
      <c r="BD134" s="39" t="s">
        <v>22</v>
      </c>
      <c r="BE134" s="39"/>
      <c r="BF134" s="39"/>
      <c r="BG134" s="39" t="s">
        <v>22</v>
      </c>
      <c r="BH134" s="39"/>
      <c r="BI134" s="39"/>
      <c r="BJ134" s="39" t="s">
        <v>22</v>
      </c>
      <c r="BK134" s="39" t="s">
        <v>22</v>
      </c>
      <c r="BL134" s="39"/>
      <c r="BM134" s="39" t="s">
        <v>22</v>
      </c>
      <c r="BN134" s="39"/>
      <c r="BO134" s="39"/>
      <c r="BP134" s="39"/>
      <c r="BQ134" s="39"/>
      <c r="BR134" s="39"/>
      <c r="BS134" s="39"/>
      <c r="BT134" s="39"/>
      <c r="BU134" s="39" t="s">
        <v>183</v>
      </c>
      <c r="BV134" s="46" t="s">
        <v>284</v>
      </c>
      <c r="BW134" s="46" t="s">
        <v>285</v>
      </c>
      <c r="BX134" s="30" t="s">
        <v>286</v>
      </c>
      <c r="BY134" s="30"/>
      <c r="BZ134" s="112" t="s">
        <v>206</v>
      </c>
      <c r="CA134" s="31"/>
    </row>
    <row r="135" spans="1:83" ht="144" hidden="1">
      <c r="A135" s="39">
        <v>130</v>
      </c>
      <c r="B135" s="19" t="s">
        <v>526</v>
      </c>
      <c r="C135" s="39">
        <v>2014</v>
      </c>
      <c r="D135" s="39" t="s">
        <v>557</v>
      </c>
      <c r="E135" s="39" t="s">
        <v>529</v>
      </c>
      <c r="F135" s="39"/>
      <c r="G135" s="39"/>
      <c r="H135" s="39"/>
      <c r="I135" s="39"/>
      <c r="J135" s="39"/>
      <c r="K135" s="39"/>
      <c r="L135" s="39"/>
      <c r="M135" s="39"/>
      <c r="N135" s="39" t="s">
        <v>531</v>
      </c>
      <c r="O135" s="39" t="s">
        <v>22</v>
      </c>
      <c r="P135" s="39" t="s">
        <v>22</v>
      </c>
      <c r="Q135" s="39"/>
      <c r="R135" s="39" t="s">
        <v>22</v>
      </c>
      <c r="S135" s="39"/>
      <c r="T135" s="39"/>
      <c r="U135" s="39" t="s">
        <v>22</v>
      </c>
      <c r="V135" s="39"/>
      <c r="W135" s="39" t="s">
        <v>22</v>
      </c>
      <c r="X135" s="39" t="s">
        <v>22</v>
      </c>
      <c r="Y135" s="39"/>
      <c r="Z135" s="39"/>
      <c r="AA135" s="39"/>
      <c r="AB135" s="39"/>
      <c r="AC135" s="39"/>
      <c r="AD135" s="39"/>
      <c r="AE135" s="39"/>
      <c r="AF135" s="39"/>
      <c r="AG135" s="39"/>
      <c r="AH135" s="39"/>
      <c r="AI135" s="39" t="s">
        <v>22</v>
      </c>
      <c r="AJ135" s="39"/>
      <c r="AK135" s="39"/>
      <c r="AL135" s="39"/>
      <c r="AM135" s="39" t="s">
        <v>22</v>
      </c>
      <c r="AN135" s="39"/>
      <c r="AO135" s="39" t="s">
        <v>22</v>
      </c>
      <c r="AP135" s="39" t="s">
        <v>22</v>
      </c>
      <c r="AQ135" s="39"/>
      <c r="AR135" s="39"/>
      <c r="AS135" s="39"/>
      <c r="AT135" s="39"/>
      <c r="AU135" s="39" t="s">
        <v>22</v>
      </c>
      <c r="AV135" s="39" t="s">
        <v>22</v>
      </c>
      <c r="AW135" s="39" t="s">
        <v>22</v>
      </c>
      <c r="AX135" s="39"/>
      <c r="AY135" s="39" t="s">
        <v>22</v>
      </c>
      <c r="AZ135" s="39"/>
      <c r="BA135" s="39" t="s">
        <v>22</v>
      </c>
      <c r="BB135" s="39" t="s">
        <v>22</v>
      </c>
      <c r="BC135" s="39"/>
      <c r="BD135" s="39" t="s">
        <v>22</v>
      </c>
      <c r="BE135" s="39"/>
      <c r="BF135" s="39"/>
      <c r="BG135" s="39"/>
      <c r="BH135" s="39"/>
      <c r="BI135" s="39"/>
      <c r="BJ135" s="39" t="s">
        <v>22</v>
      </c>
      <c r="BK135" s="39"/>
      <c r="BL135" s="39"/>
      <c r="BM135" s="39" t="s">
        <v>22</v>
      </c>
      <c r="BN135" s="39"/>
      <c r="BO135" s="39"/>
      <c r="BP135" s="39"/>
      <c r="BQ135" s="39"/>
      <c r="BR135" s="39"/>
      <c r="BS135" s="39"/>
      <c r="BT135" s="39"/>
      <c r="BU135" s="39" t="s">
        <v>184</v>
      </c>
      <c r="BV135" s="46" t="s">
        <v>528</v>
      </c>
      <c r="BW135" s="46" t="s">
        <v>527</v>
      </c>
      <c r="BX135" s="30"/>
      <c r="BY135" s="30"/>
      <c r="BZ135" s="30"/>
      <c r="CA135" s="31"/>
    </row>
    <row r="136" spans="1:83" ht="216" hidden="1">
      <c r="A136" s="39">
        <v>131</v>
      </c>
      <c r="B136" s="19" t="s">
        <v>641</v>
      </c>
      <c r="C136" s="39">
        <v>2009</v>
      </c>
      <c r="D136" s="39" t="s">
        <v>576</v>
      </c>
      <c r="E136" s="39" t="s">
        <v>704</v>
      </c>
      <c r="F136" s="39" t="s">
        <v>22</v>
      </c>
      <c r="G136" s="39" t="s">
        <v>22</v>
      </c>
      <c r="H136" s="39" t="s">
        <v>22</v>
      </c>
      <c r="I136" s="39" t="s">
        <v>22</v>
      </c>
      <c r="J136" s="39" t="s">
        <v>22</v>
      </c>
      <c r="K136" s="39" t="s">
        <v>22</v>
      </c>
      <c r="L136" s="39" t="s">
        <v>22</v>
      </c>
      <c r="M136" s="39" t="s">
        <v>22</v>
      </c>
      <c r="N136" s="39" t="s">
        <v>705</v>
      </c>
      <c r="O136" s="39"/>
      <c r="P136" s="39" t="s">
        <v>22</v>
      </c>
      <c r="Q136" s="39"/>
      <c r="R136" s="39"/>
      <c r="S136" s="39" t="s">
        <v>22</v>
      </c>
      <c r="T136" s="39"/>
      <c r="U136" s="39"/>
      <c r="V136" s="39" t="s">
        <v>22</v>
      </c>
      <c r="W136" s="39" t="s">
        <v>22</v>
      </c>
      <c r="X136" s="39"/>
      <c r="Y136" s="39" t="s">
        <v>22</v>
      </c>
      <c r="Z136" s="39"/>
      <c r="AA136" s="39" t="s">
        <v>22</v>
      </c>
      <c r="AB136" s="39" t="s">
        <v>22</v>
      </c>
      <c r="AC136" s="39" t="s">
        <v>22</v>
      </c>
      <c r="AD136" s="39" t="s">
        <v>22</v>
      </c>
      <c r="AE136" s="39" t="s">
        <v>22</v>
      </c>
      <c r="AF136" s="39" t="s">
        <v>22</v>
      </c>
      <c r="AG136" s="39" t="s">
        <v>22</v>
      </c>
      <c r="AH136" s="39" t="s">
        <v>22</v>
      </c>
      <c r="AI136" s="39" t="s">
        <v>22</v>
      </c>
      <c r="AJ136" s="39" t="s">
        <v>22</v>
      </c>
      <c r="AK136" s="39"/>
      <c r="AL136" s="39"/>
      <c r="AM136" s="39"/>
      <c r="AN136" s="39" t="s">
        <v>22</v>
      </c>
      <c r="AO136" s="39" t="s">
        <v>22</v>
      </c>
      <c r="AP136" s="39" t="s">
        <v>22</v>
      </c>
      <c r="AQ136" s="39"/>
      <c r="AR136" s="39" t="s">
        <v>22</v>
      </c>
      <c r="AS136" s="39"/>
      <c r="AT136" s="39"/>
      <c r="AU136" s="39"/>
      <c r="AV136" s="39"/>
      <c r="AW136" s="39"/>
      <c r="AX136" s="39"/>
      <c r="AY136" s="39"/>
      <c r="AZ136" s="39"/>
      <c r="BA136" s="39"/>
      <c r="BB136" s="39" t="s">
        <v>22</v>
      </c>
      <c r="BC136" s="39"/>
      <c r="BD136" s="39"/>
      <c r="BE136" s="39" t="s">
        <v>22</v>
      </c>
      <c r="BF136" s="39" t="s">
        <v>22</v>
      </c>
      <c r="BG136" s="39" t="s">
        <v>22</v>
      </c>
      <c r="BH136" s="39" t="s">
        <v>22</v>
      </c>
      <c r="BI136" s="39"/>
      <c r="BJ136" s="39" t="s">
        <v>22</v>
      </c>
      <c r="BK136" s="39" t="s">
        <v>22</v>
      </c>
      <c r="BL136" s="39"/>
      <c r="BM136" s="39" t="s">
        <v>22</v>
      </c>
      <c r="BN136" s="39" t="s">
        <v>22</v>
      </c>
      <c r="BO136" s="39" t="s">
        <v>22</v>
      </c>
      <c r="BP136" s="39"/>
      <c r="BQ136" s="39"/>
      <c r="BR136" s="39" t="s">
        <v>22</v>
      </c>
      <c r="BS136" s="39" t="s">
        <v>22</v>
      </c>
      <c r="BT136" s="39" t="s">
        <v>22</v>
      </c>
      <c r="BU136" s="39" t="s">
        <v>184</v>
      </c>
      <c r="BV136" s="46" t="s">
        <v>703</v>
      </c>
      <c r="BW136" s="46" t="s">
        <v>706</v>
      </c>
      <c r="BX136" s="30"/>
      <c r="BY136" s="22"/>
      <c r="BZ136" s="30"/>
      <c r="CA136" s="31"/>
    </row>
    <row r="137" spans="1:83" ht="216" hidden="1">
      <c r="A137" s="39">
        <v>132</v>
      </c>
      <c r="B137" s="19" t="s">
        <v>673</v>
      </c>
      <c r="C137" s="39">
        <v>1989</v>
      </c>
      <c r="D137" s="39" t="s">
        <v>555</v>
      </c>
      <c r="E137" s="39" t="s">
        <v>674</v>
      </c>
      <c r="F137" s="39"/>
      <c r="G137" s="39"/>
      <c r="H137" s="39"/>
      <c r="I137" s="39"/>
      <c r="J137" s="39"/>
      <c r="K137" s="39"/>
      <c r="L137" s="39"/>
      <c r="M137" s="39"/>
      <c r="N137" s="39" t="s">
        <v>677</v>
      </c>
      <c r="O137" s="39"/>
      <c r="P137" s="39" t="s">
        <v>22</v>
      </c>
      <c r="Q137" s="39"/>
      <c r="R137" s="39" t="s">
        <v>22</v>
      </c>
      <c r="S137" s="39"/>
      <c r="T137" s="39"/>
      <c r="U137" s="39" t="s">
        <v>22</v>
      </c>
      <c r="V137" s="39"/>
      <c r="W137" s="39"/>
      <c r="X137" s="39" t="s">
        <v>22</v>
      </c>
      <c r="Y137" s="39"/>
      <c r="Z137" s="39"/>
      <c r="AA137" s="39"/>
      <c r="AB137" s="39" t="s">
        <v>22</v>
      </c>
      <c r="AC137" s="39" t="s">
        <v>22</v>
      </c>
      <c r="AD137" s="39" t="s">
        <v>22</v>
      </c>
      <c r="AE137" s="39" t="s">
        <v>22</v>
      </c>
      <c r="AF137" s="39" t="s">
        <v>22</v>
      </c>
      <c r="AG137" s="39" t="s">
        <v>22</v>
      </c>
      <c r="AH137" s="39"/>
      <c r="AI137" s="39"/>
      <c r="AJ137" s="39"/>
      <c r="AK137" s="39"/>
      <c r="AL137" s="39"/>
      <c r="AM137" s="39"/>
      <c r="AN137" s="39" t="s">
        <v>22</v>
      </c>
      <c r="AO137" s="39" t="s">
        <v>22</v>
      </c>
      <c r="AP137" s="39" t="s">
        <v>22</v>
      </c>
      <c r="AQ137" s="39"/>
      <c r="AR137" s="39"/>
      <c r="AS137" s="39"/>
      <c r="AT137" s="39" t="s">
        <v>22</v>
      </c>
      <c r="AU137" s="39" t="s">
        <v>22</v>
      </c>
      <c r="AV137" s="39"/>
      <c r="AW137" s="39"/>
      <c r="AX137" s="39"/>
      <c r="AY137" s="39" t="s">
        <v>22</v>
      </c>
      <c r="AZ137" s="39" t="s">
        <v>22</v>
      </c>
      <c r="BA137" s="39" t="s">
        <v>22</v>
      </c>
      <c r="BB137" s="39" t="s">
        <v>22</v>
      </c>
      <c r="BC137" s="39"/>
      <c r="BD137" s="39" t="s">
        <v>22</v>
      </c>
      <c r="BE137" s="39"/>
      <c r="BF137" s="39"/>
      <c r="BG137" s="39"/>
      <c r="BH137" s="39"/>
      <c r="BI137" s="39"/>
      <c r="BJ137" s="39" t="s">
        <v>22</v>
      </c>
      <c r="BK137" s="39"/>
      <c r="BL137" s="39"/>
      <c r="BM137" s="39" t="s">
        <v>22</v>
      </c>
      <c r="BN137" s="39" t="s">
        <v>22</v>
      </c>
      <c r="BO137" s="39" t="s">
        <v>22</v>
      </c>
      <c r="BP137" s="39"/>
      <c r="BQ137" s="39"/>
      <c r="BR137" s="39"/>
      <c r="BS137" s="39"/>
      <c r="BT137" s="39" t="s">
        <v>22</v>
      </c>
      <c r="BU137" s="39" t="s">
        <v>183</v>
      </c>
      <c r="BV137" s="46" t="s">
        <v>675</v>
      </c>
      <c r="BW137" s="46" t="s">
        <v>676</v>
      </c>
      <c r="BX137" s="30"/>
      <c r="BY137" s="22"/>
      <c r="BZ137" s="67"/>
      <c r="CA137" s="31"/>
    </row>
    <row r="138" spans="1:83" ht="123" hidden="1" customHeight="1">
      <c r="A138" s="39">
        <v>133</v>
      </c>
      <c r="B138" s="15" t="s">
        <v>817</v>
      </c>
      <c r="C138" s="39">
        <v>2010</v>
      </c>
      <c r="D138" s="39" t="s">
        <v>555</v>
      </c>
      <c r="E138" s="39" t="s">
        <v>934</v>
      </c>
      <c r="F138" s="39" t="s">
        <v>22</v>
      </c>
      <c r="G138" s="39"/>
      <c r="H138" s="39"/>
      <c r="I138" s="39"/>
      <c r="J138" s="39" t="s">
        <v>22</v>
      </c>
      <c r="K138" s="39"/>
      <c r="L138" s="39"/>
      <c r="M138" s="39"/>
      <c r="N138" s="39" t="s">
        <v>933</v>
      </c>
      <c r="O138" s="39"/>
      <c r="P138" s="39" t="s">
        <v>22</v>
      </c>
      <c r="Q138" s="39"/>
      <c r="R138" s="39"/>
      <c r="S138" s="39" t="s">
        <v>22</v>
      </c>
      <c r="T138" s="39"/>
      <c r="U138" s="39"/>
      <c r="V138" s="39" t="s">
        <v>22</v>
      </c>
      <c r="W138" s="39" t="s">
        <v>22</v>
      </c>
      <c r="X138" s="39"/>
      <c r="Y138" s="39" t="s">
        <v>22</v>
      </c>
      <c r="Z138" s="39"/>
      <c r="AA138" s="39"/>
      <c r="AB138" s="39"/>
      <c r="AC138" s="39" t="s">
        <v>22</v>
      </c>
      <c r="AD138" s="39"/>
      <c r="AE138" s="39" t="s">
        <v>22</v>
      </c>
      <c r="AF138" s="39" t="s">
        <v>22</v>
      </c>
      <c r="AG138" s="39" t="s">
        <v>22</v>
      </c>
      <c r="AH138" s="39"/>
      <c r="AI138" s="39"/>
      <c r="AJ138" s="39"/>
      <c r="AK138" s="39"/>
      <c r="AL138" s="39"/>
      <c r="AM138" s="39" t="s">
        <v>22</v>
      </c>
      <c r="AN138" s="39" t="s">
        <v>22</v>
      </c>
      <c r="AO138" s="39"/>
      <c r="AP138" s="39"/>
      <c r="AQ138" s="39" t="s">
        <v>22</v>
      </c>
      <c r="AR138" s="39" t="s">
        <v>22</v>
      </c>
      <c r="AS138" s="39" t="s">
        <v>22</v>
      </c>
      <c r="AT138" s="39"/>
      <c r="AU138" s="39"/>
      <c r="AV138" s="39"/>
      <c r="AW138" s="39"/>
      <c r="AX138" s="39" t="s">
        <v>22</v>
      </c>
      <c r="AY138" s="39" t="s">
        <v>22</v>
      </c>
      <c r="AZ138" s="39" t="s">
        <v>22</v>
      </c>
      <c r="BA138" s="39" t="s">
        <v>22</v>
      </c>
      <c r="BB138" s="39" t="s">
        <v>22</v>
      </c>
      <c r="BC138" s="39"/>
      <c r="BD138" s="39"/>
      <c r="BE138" s="39" t="s">
        <v>22</v>
      </c>
      <c r="BF138" s="39" t="s">
        <v>22</v>
      </c>
      <c r="BG138" s="39" t="s">
        <v>22</v>
      </c>
      <c r="BH138" s="39" t="s">
        <v>22</v>
      </c>
      <c r="BI138" s="39" t="s">
        <v>22</v>
      </c>
      <c r="BJ138" s="39" t="s">
        <v>22</v>
      </c>
      <c r="BK138" s="39" t="s">
        <v>22</v>
      </c>
      <c r="BL138" s="39"/>
      <c r="BM138" s="39" t="s">
        <v>22</v>
      </c>
      <c r="BN138" s="39"/>
      <c r="BO138" s="39"/>
      <c r="BP138" s="39"/>
      <c r="BQ138" s="39"/>
      <c r="BR138" s="39"/>
      <c r="BS138" s="39"/>
      <c r="BT138" s="39"/>
      <c r="BU138" s="39" t="s">
        <v>184</v>
      </c>
      <c r="BV138" s="46" t="s">
        <v>936</v>
      </c>
      <c r="BW138" s="46" t="s">
        <v>935</v>
      </c>
      <c r="BX138" s="30"/>
      <c r="BY138" s="30"/>
      <c r="BZ138" s="30"/>
      <c r="CA138" s="31"/>
    </row>
    <row r="139" spans="1:83" s="97" customFormat="1" ht="144">
      <c r="A139" s="39">
        <v>134</v>
      </c>
      <c r="B139" s="15" t="s">
        <v>958</v>
      </c>
      <c r="C139" s="39">
        <v>2011</v>
      </c>
      <c r="D139" s="39" t="s">
        <v>576</v>
      </c>
      <c r="E139" s="39" t="s">
        <v>960</v>
      </c>
      <c r="F139" s="39"/>
      <c r="G139" s="39"/>
      <c r="H139" s="39"/>
      <c r="I139" s="39"/>
      <c r="J139" s="39"/>
      <c r="K139" s="39"/>
      <c r="L139" s="39"/>
      <c r="M139" s="39"/>
      <c r="N139" s="39" t="s">
        <v>959</v>
      </c>
      <c r="O139" s="39"/>
      <c r="P139" s="39" t="s">
        <v>22</v>
      </c>
      <c r="Q139" s="39"/>
      <c r="R139" s="39" t="s">
        <v>22</v>
      </c>
      <c r="S139" s="39"/>
      <c r="T139" s="39" t="s">
        <v>22</v>
      </c>
      <c r="U139" s="39"/>
      <c r="V139" s="39"/>
      <c r="W139" s="39" t="s">
        <v>22</v>
      </c>
      <c r="X139" s="39" t="s">
        <v>22</v>
      </c>
      <c r="Y139" s="39"/>
      <c r="Z139" s="39"/>
      <c r="AA139" s="39"/>
      <c r="AB139" s="39"/>
      <c r="AC139" s="39"/>
      <c r="AD139" s="39"/>
      <c r="AE139" s="39"/>
      <c r="AF139" s="39" t="s">
        <v>22</v>
      </c>
      <c r="AG139" s="39" t="s">
        <v>22</v>
      </c>
      <c r="AH139" s="39" t="s">
        <v>22</v>
      </c>
      <c r="AI139" s="39"/>
      <c r="AJ139" s="39" t="s">
        <v>22</v>
      </c>
      <c r="AK139" s="39"/>
      <c r="AL139" s="39" t="s">
        <v>22</v>
      </c>
      <c r="AM139" s="39"/>
      <c r="AN139" s="39"/>
      <c r="AO139" s="39"/>
      <c r="AP139" s="39" t="s">
        <v>22</v>
      </c>
      <c r="AQ139" s="39"/>
      <c r="AR139" s="39"/>
      <c r="AS139" s="39"/>
      <c r="AT139" s="39"/>
      <c r="AU139" s="39"/>
      <c r="AV139" s="39" t="s">
        <v>22</v>
      </c>
      <c r="AW139" s="39"/>
      <c r="AX139" s="39"/>
      <c r="AY139" s="39"/>
      <c r="AZ139" s="39"/>
      <c r="BA139" s="39"/>
      <c r="BB139" s="39"/>
      <c r="BC139" s="39"/>
      <c r="BD139" s="39" t="s">
        <v>22</v>
      </c>
      <c r="BE139" s="39"/>
      <c r="BF139" s="39"/>
      <c r="BG139" s="39"/>
      <c r="BH139" s="39"/>
      <c r="BI139" s="39"/>
      <c r="BJ139" s="39" t="s">
        <v>22</v>
      </c>
      <c r="BK139" s="39"/>
      <c r="BL139" s="39"/>
      <c r="BM139" s="39" t="s">
        <v>22</v>
      </c>
      <c r="BN139" s="39"/>
      <c r="BO139" s="39"/>
      <c r="BP139" s="39"/>
      <c r="BQ139" s="39"/>
      <c r="BR139" s="39"/>
      <c r="BS139" s="39"/>
      <c r="BT139" s="39"/>
      <c r="BU139" s="39" t="s">
        <v>184</v>
      </c>
      <c r="BV139" s="46" t="s">
        <v>961</v>
      </c>
      <c r="BW139" s="46" t="s">
        <v>962</v>
      </c>
      <c r="BX139" s="30"/>
      <c r="BY139" s="30"/>
      <c r="BZ139" s="30"/>
      <c r="CA139" s="31"/>
      <c r="CB139" s="96"/>
      <c r="CC139" s="96"/>
      <c r="CD139" s="96"/>
      <c r="CE139" s="96"/>
    </row>
    <row r="140" spans="1:83" ht="234" hidden="1">
      <c r="A140" s="39">
        <v>135</v>
      </c>
      <c r="B140" s="19" t="s">
        <v>127</v>
      </c>
      <c r="C140" s="39">
        <v>2014</v>
      </c>
      <c r="D140" s="39" t="s">
        <v>557</v>
      </c>
      <c r="E140" s="39" t="s">
        <v>608</v>
      </c>
      <c r="F140" s="39"/>
      <c r="G140" s="39"/>
      <c r="H140" s="39"/>
      <c r="I140" s="39"/>
      <c r="J140" s="39"/>
      <c r="K140" s="39"/>
      <c r="L140" s="39"/>
      <c r="M140" s="39"/>
      <c r="N140" s="39" t="s">
        <v>127</v>
      </c>
      <c r="O140" s="39"/>
      <c r="P140" s="39" t="s">
        <v>22</v>
      </c>
      <c r="Q140" s="39"/>
      <c r="R140" s="39" t="s">
        <v>22</v>
      </c>
      <c r="S140" s="39"/>
      <c r="T140" s="39"/>
      <c r="U140" s="39" t="s">
        <v>22</v>
      </c>
      <c r="V140" s="39"/>
      <c r="W140" s="39"/>
      <c r="X140" s="39" t="s">
        <v>22</v>
      </c>
      <c r="Y140" s="39"/>
      <c r="Z140" s="39"/>
      <c r="AA140" s="39"/>
      <c r="AB140" s="39"/>
      <c r="AC140" s="39"/>
      <c r="AD140" s="39"/>
      <c r="AE140" s="39"/>
      <c r="AF140" s="39" t="s">
        <v>22</v>
      </c>
      <c r="AG140" s="39" t="s">
        <v>22</v>
      </c>
      <c r="AH140" s="39"/>
      <c r="AI140" s="39"/>
      <c r="AJ140" s="39"/>
      <c r="AK140" s="39"/>
      <c r="AL140" s="39"/>
      <c r="AM140" s="39" t="s">
        <v>22</v>
      </c>
      <c r="AN140" s="39"/>
      <c r="AO140" s="39"/>
      <c r="AP140" s="39" t="s">
        <v>22</v>
      </c>
      <c r="AQ140" s="39"/>
      <c r="AR140" s="39"/>
      <c r="AS140" s="39"/>
      <c r="AT140" s="39" t="s">
        <v>22</v>
      </c>
      <c r="AU140" s="39" t="s">
        <v>22</v>
      </c>
      <c r="AV140" s="39" t="s">
        <v>22</v>
      </c>
      <c r="AW140" s="39"/>
      <c r="AX140" s="39"/>
      <c r="AY140" s="39"/>
      <c r="AZ140" s="39"/>
      <c r="BA140" s="39"/>
      <c r="BB140" s="39" t="s">
        <v>22</v>
      </c>
      <c r="BC140" s="39"/>
      <c r="BD140" s="39" t="s">
        <v>22</v>
      </c>
      <c r="BE140" s="39"/>
      <c r="BF140" s="39"/>
      <c r="BG140" s="39"/>
      <c r="BH140" s="39"/>
      <c r="BI140" s="39"/>
      <c r="BJ140" s="39"/>
      <c r="BK140" s="39"/>
      <c r="BL140" s="39" t="s">
        <v>22</v>
      </c>
      <c r="BM140" s="39" t="s">
        <v>22</v>
      </c>
      <c r="BN140" s="39"/>
      <c r="BO140" s="39"/>
      <c r="BP140" s="39"/>
      <c r="BQ140" s="39"/>
      <c r="BR140" s="39"/>
      <c r="BS140" s="39"/>
      <c r="BT140" s="39"/>
      <c r="BU140" s="39" t="s">
        <v>184</v>
      </c>
      <c r="BV140" s="46" t="s">
        <v>382</v>
      </c>
      <c r="BW140" s="46" t="s">
        <v>384</v>
      </c>
      <c r="BX140" s="46" t="s">
        <v>457</v>
      </c>
      <c r="BY140" s="46"/>
      <c r="BZ140" s="44" t="s">
        <v>127</v>
      </c>
      <c r="CA140" s="82"/>
    </row>
    <row r="141" spans="1:83" ht="180" hidden="1">
      <c r="A141" s="39">
        <v>136</v>
      </c>
      <c r="B141" s="79" t="s">
        <v>741</v>
      </c>
      <c r="C141" s="39">
        <v>2014</v>
      </c>
      <c r="D141" s="39" t="s">
        <v>555</v>
      </c>
      <c r="E141" s="39" t="s">
        <v>742</v>
      </c>
      <c r="F141" s="39" t="s">
        <v>22</v>
      </c>
      <c r="G141" s="39" t="s">
        <v>22</v>
      </c>
      <c r="H141" s="39" t="s">
        <v>22</v>
      </c>
      <c r="I141" s="39" t="s">
        <v>22</v>
      </c>
      <c r="J141" s="39" t="s">
        <v>22</v>
      </c>
      <c r="K141" s="39" t="s">
        <v>22</v>
      </c>
      <c r="L141" s="39" t="s">
        <v>22</v>
      </c>
      <c r="M141" s="39" t="s">
        <v>22</v>
      </c>
      <c r="N141" s="39" t="s">
        <v>743</v>
      </c>
      <c r="O141" s="39"/>
      <c r="P141" s="39" t="s">
        <v>22</v>
      </c>
      <c r="Q141" s="39"/>
      <c r="R141" s="39"/>
      <c r="S141" s="39" t="s">
        <v>22</v>
      </c>
      <c r="T141" s="39" t="s">
        <v>22</v>
      </c>
      <c r="U141" s="39"/>
      <c r="V141" s="39"/>
      <c r="W141" s="39" t="s">
        <v>22</v>
      </c>
      <c r="X141" s="39"/>
      <c r="Y141" s="39" t="s">
        <v>22</v>
      </c>
      <c r="Z141" s="39"/>
      <c r="AA141" s="39" t="s">
        <v>22</v>
      </c>
      <c r="AB141" s="39" t="s">
        <v>22</v>
      </c>
      <c r="AC141" s="39" t="s">
        <v>22</v>
      </c>
      <c r="AD141" s="39" t="s">
        <v>22</v>
      </c>
      <c r="AE141" s="39" t="s">
        <v>22</v>
      </c>
      <c r="AF141" s="39" t="s">
        <v>22</v>
      </c>
      <c r="AG141" s="39" t="s">
        <v>22</v>
      </c>
      <c r="AH141" s="39" t="s">
        <v>22</v>
      </c>
      <c r="AI141" s="39" t="s">
        <v>22</v>
      </c>
      <c r="AJ141" s="39" t="s">
        <v>22</v>
      </c>
      <c r="AK141" s="39"/>
      <c r="AL141" s="39"/>
      <c r="AM141" s="39" t="s">
        <v>22</v>
      </c>
      <c r="AN141" s="39"/>
      <c r="AO141" s="39" t="s">
        <v>22</v>
      </c>
      <c r="AP141" s="39" t="s">
        <v>22</v>
      </c>
      <c r="AQ141" s="39"/>
      <c r="AR141" s="39" t="s">
        <v>22</v>
      </c>
      <c r="AS141" s="39"/>
      <c r="AT141" s="39"/>
      <c r="AU141" s="39"/>
      <c r="AV141" s="39"/>
      <c r="AW141" s="39"/>
      <c r="AX141" s="39"/>
      <c r="AY141" s="39"/>
      <c r="AZ141" s="39"/>
      <c r="BA141" s="39"/>
      <c r="BB141" s="39" t="s">
        <v>22</v>
      </c>
      <c r="BC141" s="39"/>
      <c r="BD141" s="39"/>
      <c r="BE141" s="39" t="s">
        <v>22</v>
      </c>
      <c r="BF141" s="39" t="s">
        <v>22</v>
      </c>
      <c r="BG141" s="39" t="s">
        <v>22</v>
      </c>
      <c r="BH141" s="39" t="s">
        <v>22</v>
      </c>
      <c r="BI141" s="39"/>
      <c r="BJ141" s="39" t="s">
        <v>22</v>
      </c>
      <c r="BK141" s="39" t="s">
        <v>22</v>
      </c>
      <c r="BL141" s="39"/>
      <c r="BM141" s="39" t="s">
        <v>22</v>
      </c>
      <c r="BN141" s="39" t="s">
        <v>22</v>
      </c>
      <c r="BO141" s="39" t="s">
        <v>22</v>
      </c>
      <c r="BP141" s="39"/>
      <c r="BQ141" s="39"/>
      <c r="BR141" s="39"/>
      <c r="BS141" s="39"/>
      <c r="BT141" s="39" t="s">
        <v>22</v>
      </c>
      <c r="BU141" s="39" t="s">
        <v>183</v>
      </c>
      <c r="BV141" s="46" t="s">
        <v>740</v>
      </c>
      <c r="BW141" s="46" t="s">
        <v>744</v>
      </c>
      <c r="BX141" s="46"/>
      <c r="BY141" s="46"/>
      <c r="BZ141" s="46"/>
      <c r="CA141" s="82"/>
    </row>
    <row r="142" spans="1:83" ht="216" hidden="1">
      <c r="A142" s="39">
        <v>137</v>
      </c>
      <c r="B142" s="15" t="s">
        <v>791</v>
      </c>
      <c r="C142" s="39">
        <v>2005</v>
      </c>
      <c r="D142" s="39" t="s">
        <v>555</v>
      </c>
      <c r="E142" s="39" t="s">
        <v>792</v>
      </c>
      <c r="F142" s="39"/>
      <c r="G142" s="39"/>
      <c r="H142" s="39"/>
      <c r="I142" s="39"/>
      <c r="J142" s="39"/>
      <c r="K142" s="39"/>
      <c r="L142" s="39"/>
      <c r="M142" s="39"/>
      <c r="N142" s="39" t="s">
        <v>793</v>
      </c>
      <c r="O142" s="39"/>
      <c r="P142" s="39" t="s">
        <v>22</v>
      </c>
      <c r="Q142" s="39"/>
      <c r="R142" s="39"/>
      <c r="S142" s="39" t="s">
        <v>22</v>
      </c>
      <c r="T142" s="39"/>
      <c r="U142" s="39" t="s">
        <v>22</v>
      </c>
      <c r="V142" s="39"/>
      <c r="W142" s="39" t="s">
        <v>22</v>
      </c>
      <c r="X142" s="39"/>
      <c r="Y142" s="39" t="s">
        <v>22</v>
      </c>
      <c r="Z142" s="39"/>
      <c r="AA142" s="39"/>
      <c r="AB142" s="39"/>
      <c r="AC142" s="39" t="s">
        <v>22</v>
      </c>
      <c r="AD142" s="39"/>
      <c r="AE142" s="39" t="s">
        <v>22</v>
      </c>
      <c r="AF142" s="39" t="s">
        <v>22</v>
      </c>
      <c r="AG142" s="39" t="s">
        <v>22</v>
      </c>
      <c r="AH142" s="39" t="s">
        <v>22</v>
      </c>
      <c r="AI142" s="39" t="s">
        <v>22</v>
      </c>
      <c r="AJ142" s="39" t="s">
        <v>22</v>
      </c>
      <c r="AK142" s="39"/>
      <c r="AL142" s="39"/>
      <c r="AM142" s="39" t="s">
        <v>22</v>
      </c>
      <c r="AN142" s="39"/>
      <c r="AO142" s="39" t="s">
        <v>22</v>
      </c>
      <c r="AP142" s="39" t="s">
        <v>22</v>
      </c>
      <c r="AQ142" s="39"/>
      <c r="AR142" s="39"/>
      <c r="AS142" s="39"/>
      <c r="AT142" s="39"/>
      <c r="AU142" s="39" t="s">
        <v>22</v>
      </c>
      <c r="AV142" s="39"/>
      <c r="AW142" s="39"/>
      <c r="AX142" s="39"/>
      <c r="AY142" s="39"/>
      <c r="AZ142" s="39"/>
      <c r="BA142" s="39" t="s">
        <v>22</v>
      </c>
      <c r="BB142" s="39"/>
      <c r="BC142" s="39"/>
      <c r="BD142" s="39" t="s">
        <v>22</v>
      </c>
      <c r="BE142" s="39"/>
      <c r="BF142" s="39"/>
      <c r="BG142" s="39"/>
      <c r="BH142" s="39"/>
      <c r="BI142" s="39"/>
      <c r="BJ142" s="39" t="s">
        <v>22</v>
      </c>
      <c r="BK142" s="39"/>
      <c r="BL142" s="39"/>
      <c r="BM142" s="39" t="s">
        <v>22</v>
      </c>
      <c r="BN142" s="39"/>
      <c r="BO142" s="39"/>
      <c r="BP142" s="39"/>
      <c r="BQ142" s="39"/>
      <c r="BR142" s="39"/>
      <c r="BS142" s="39"/>
      <c r="BT142" s="39"/>
      <c r="BU142" s="39" t="s">
        <v>183</v>
      </c>
      <c r="BV142" s="46" t="s">
        <v>794</v>
      </c>
      <c r="BW142" s="46" t="s">
        <v>795</v>
      </c>
      <c r="BX142" s="46" t="s">
        <v>796</v>
      </c>
      <c r="BY142" s="46"/>
      <c r="BZ142" s="75" t="s">
        <v>797</v>
      </c>
      <c r="CA142" s="82"/>
    </row>
    <row r="143" spans="1:83" ht="198" hidden="1">
      <c r="A143" s="39">
        <v>138</v>
      </c>
      <c r="B143" s="15" t="s">
        <v>810</v>
      </c>
      <c r="C143" s="39">
        <v>1994</v>
      </c>
      <c r="D143" s="39" t="s">
        <v>555</v>
      </c>
      <c r="E143" s="39" t="s">
        <v>898</v>
      </c>
      <c r="F143" s="39"/>
      <c r="G143" s="39"/>
      <c r="H143" s="39"/>
      <c r="I143" s="39"/>
      <c r="J143" s="39"/>
      <c r="K143" s="39"/>
      <c r="L143" s="39"/>
      <c r="M143" s="39"/>
      <c r="N143" s="39" t="s">
        <v>899</v>
      </c>
      <c r="O143" s="39" t="s">
        <v>22</v>
      </c>
      <c r="P143" s="39" t="s">
        <v>22</v>
      </c>
      <c r="Q143" s="39"/>
      <c r="R143" s="39"/>
      <c r="S143" s="39" t="s">
        <v>22</v>
      </c>
      <c r="T143" s="39" t="s">
        <v>22</v>
      </c>
      <c r="U143" s="39" t="s">
        <v>22</v>
      </c>
      <c r="V143" s="39"/>
      <c r="W143" s="39"/>
      <c r="X143" s="39" t="s">
        <v>22</v>
      </c>
      <c r="Y143" s="39"/>
      <c r="Z143" s="39"/>
      <c r="AA143" s="39"/>
      <c r="AB143" s="39"/>
      <c r="AC143" s="39" t="s">
        <v>22</v>
      </c>
      <c r="AD143" s="39"/>
      <c r="AE143" s="39" t="s">
        <v>22</v>
      </c>
      <c r="AF143" s="39" t="s">
        <v>22</v>
      </c>
      <c r="AG143" s="39" t="s">
        <v>22</v>
      </c>
      <c r="AH143" s="39" t="s">
        <v>22</v>
      </c>
      <c r="AI143" s="39" t="s">
        <v>22</v>
      </c>
      <c r="AJ143" s="39" t="s">
        <v>22</v>
      </c>
      <c r="AK143" s="39"/>
      <c r="AL143" s="39"/>
      <c r="AM143" s="39" t="s">
        <v>22</v>
      </c>
      <c r="AN143" s="39" t="s">
        <v>22</v>
      </c>
      <c r="AO143" s="39" t="s">
        <v>22</v>
      </c>
      <c r="AP143" s="39" t="s">
        <v>22</v>
      </c>
      <c r="AQ143" s="39"/>
      <c r="AR143" s="39"/>
      <c r="AS143" s="39"/>
      <c r="AT143" s="39" t="s">
        <v>22</v>
      </c>
      <c r="AU143" s="39"/>
      <c r="AV143" s="39"/>
      <c r="AW143" s="39"/>
      <c r="AX143" s="39"/>
      <c r="AY143" s="39"/>
      <c r="AZ143" s="39"/>
      <c r="BA143" s="39"/>
      <c r="BB143" s="39" t="s">
        <v>22</v>
      </c>
      <c r="BC143" s="39"/>
      <c r="BD143" s="39" t="s">
        <v>22</v>
      </c>
      <c r="BE143" s="39" t="s">
        <v>22</v>
      </c>
      <c r="BF143" s="39" t="s">
        <v>22</v>
      </c>
      <c r="BG143" s="39" t="s">
        <v>22</v>
      </c>
      <c r="BH143" s="39" t="s">
        <v>22</v>
      </c>
      <c r="BI143" s="39"/>
      <c r="BJ143" s="39" t="s">
        <v>22</v>
      </c>
      <c r="BK143" s="39" t="s">
        <v>22</v>
      </c>
      <c r="BL143" s="39"/>
      <c r="BM143" s="39" t="s">
        <v>22</v>
      </c>
      <c r="BN143" s="39" t="s">
        <v>22</v>
      </c>
      <c r="BO143" s="39" t="s">
        <v>22</v>
      </c>
      <c r="BP143" s="39"/>
      <c r="BQ143" s="39"/>
      <c r="BR143" s="39" t="s">
        <v>22</v>
      </c>
      <c r="BS143" s="39"/>
      <c r="BT143" s="39" t="s">
        <v>22</v>
      </c>
      <c r="BU143" s="39" t="s">
        <v>184</v>
      </c>
      <c r="BV143" s="46" t="s">
        <v>900</v>
      </c>
      <c r="BW143" s="46" t="s">
        <v>897</v>
      </c>
      <c r="BX143" s="46"/>
      <c r="BY143" s="75" t="s">
        <v>901</v>
      </c>
      <c r="BZ143" s="46"/>
      <c r="CA143" s="82"/>
    </row>
    <row r="144" spans="1:83" ht="180" hidden="1">
      <c r="A144" s="39">
        <v>139</v>
      </c>
      <c r="B144" s="15" t="s">
        <v>805</v>
      </c>
      <c r="C144" s="39">
        <v>2009</v>
      </c>
      <c r="D144" s="39" t="s">
        <v>576</v>
      </c>
      <c r="E144" s="39" t="s">
        <v>886</v>
      </c>
      <c r="F144" s="39"/>
      <c r="G144" s="39"/>
      <c r="H144" s="39"/>
      <c r="I144" s="39"/>
      <c r="J144" s="39"/>
      <c r="K144" s="39"/>
      <c r="L144" s="39"/>
      <c r="M144" s="39"/>
      <c r="N144" s="39" t="s">
        <v>806</v>
      </c>
      <c r="O144" s="39" t="s">
        <v>22</v>
      </c>
      <c r="P144" s="39"/>
      <c r="Q144" s="39"/>
      <c r="R144" s="39" t="s">
        <v>22</v>
      </c>
      <c r="S144" s="39"/>
      <c r="T144" s="39" t="s">
        <v>22</v>
      </c>
      <c r="U144" s="39" t="s">
        <v>22</v>
      </c>
      <c r="V144" s="39"/>
      <c r="W144" s="39"/>
      <c r="X144" s="39" t="s">
        <v>22</v>
      </c>
      <c r="Y144" s="39"/>
      <c r="Z144" s="39"/>
      <c r="AA144" s="39"/>
      <c r="AB144" s="39"/>
      <c r="AC144" s="39"/>
      <c r="AD144" s="39"/>
      <c r="AE144" s="39"/>
      <c r="AF144" s="39"/>
      <c r="AG144" s="39" t="s">
        <v>22</v>
      </c>
      <c r="AH144" s="39" t="s">
        <v>22</v>
      </c>
      <c r="AI144" s="39" t="s">
        <v>22</v>
      </c>
      <c r="AJ144" s="39" t="s">
        <v>22</v>
      </c>
      <c r="AK144" s="39"/>
      <c r="AL144" s="39"/>
      <c r="AM144" s="39" t="s">
        <v>22</v>
      </c>
      <c r="AN144" s="39"/>
      <c r="AO144" s="39"/>
      <c r="AP144" s="39"/>
      <c r="AQ144" s="39"/>
      <c r="AR144" s="39"/>
      <c r="AS144" s="39"/>
      <c r="AT144" s="39"/>
      <c r="AU144" s="39"/>
      <c r="AV144" s="39"/>
      <c r="AW144" s="39"/>
      <c r="AX144" s="39"/>
      <c r="AY144" s="39"/>
      <c r="AZ144" s="39" t="s">
        <v>22</v>
      </c>
      <c r="BA144" s="39"/>
      <c r="BB144" s="39"/>
      <c r="BC144" s="39"/>
      <c r="BD144" s="39" t="s">
        <v>22</v>
      </c>
      <c r="BE144" s="39"/>
      <c r="BF144" s="39"/>
      <c r="BG144" s="39"/>
      <c r="BH144" s="39"/>
      <c r="BI144" s="39"/>
      <c r="BJ144" s="39" t="s">
        <v>22</v>
      </c>
      <c r="BK144" s="39"/>
      <c r="BL144" s="39"/>
      <c r="BM144" s="39" t="s">
        <v>22</v>
      </c>
      <c r="BN144" s="39"/>
      <c r="BO144" s="39"/>
      <c r="BP144" s="39"/>
      <c r="BQ144" s="39"/>
      <c r="BR144" s="39"/>
      <c r="BS144" s="39"/>
      <c r="BT144" s="39"/>
      <c r="BU144" s="39" t="s">
        <v>184</v>
      </c>
      <c r="BV144" s="46" t="s">
        <v>887</v>
      </c>
      <c r="BW144" s="46" t="s">
        <v>888</v>
      </c>
      <c r="BX144" s="46"/>
      <c r="BY144" s="46"/>
      <c r="BZ144" s="46"/>
      <c r="CA144" s="82"/>
    </row>
    <row r="145" spans="1:79" ht="126" hidden="1">
      <c r="A145" s="39">
        <v>140</v>
      </c>
      <c r="B145" s="19" t="s">
        <v>47</v>
      </c>
      <c r="C145" s="39">
        <v>2012</v>
      </c>
      <c r="D145" s="39" t="s">
        <v>556</v>
      </c>
      <c r="E145" s="39" t="s">
        <v>602</v>
      </c>
      <c r="F145" s="39"/>
      <c r="G145" s="39" t="s">
        <v>22</v>
      </c>
      <c r="H145" s="39"/>
      <c r="I145" s="39"/>
      <c r="J145" s="39"/>
      <c r="K145" s="39"/>
      <c r="L145" s="39"/>
      <c r="M145" s="39"/>
      <c r="N145" s="39" t="s">
        <v>69</v>
      </c>
      <c r="O145" s="39"/>
      <c r="P145" s="39" t="s">
        <v>22</v>
      </c>
      <c r="Q145" s="39"/>
      <c r="R145" s="39" t="s">
        <v>22</v>
      </c>
      <c r="S145" s="39"/>
      <c r="T145" s="39"/>
      <c r="U145" s="39"/>
      <c r="V145" s="39" t="s">
        <v>22</v>
      </c>
      <c r="W145" s="39" t="s">
        <v>22</v>
      </c>
      <c r="X145" s="39"/>
      <c r="Y145" s="39"/>
      <c r="Z145" s="39"/>
      <c r="AA145" s="39" t="s">
        <v>22</v>
      </c>
      <c r="AB145" s="39" t="s">
        <v>22</v>
      </c>
      <c r="AC145" s="39" t="s">
        <v>22</v>
      </c>
      <c r="AD145" s="39" t="s">
        <v>22</v>
      </c>
      <c r="AE145" s="39" t="s">
        <v>22</v>
      </c>
      <c r="AF145" s="39"/>
      <c r="AG145" s="39" t="s">
        <v>22</v>
      </c>
      <c r="AH145" s="39"/>
      <c r="AI145" s="39"/>
      <c r="AJ145" s="39"/>
      <c r="AK145" s="39"/>
      <c r="AL145" s="39"/>
      <c r="AM145" s="39" t="s">
        <v>22</v>
      </c>
      <c r="AN145" s="39"/>
      <c r="AO145" s="39" t="s">
        <v>22</v>
      </c>
      <c r="AP145" s="39"/>
      <c r="AQ145" s="39"/>
      <c r="AR145" s="39" t="s">
        <v>22</v>
      </c>
      <c r="AS145" s="39" t="s">
        <v>22</v>
      </c>
      <c r="AT145" s="39"/>
      <c r="AU145" s="39"/>
      <c r="AV145" s="39"/>
      <c r="AW145" s="39"/>
      <c r="AX145" s="39"/>
      <c r="AY145" s="39"/>
      <c r="AZ145" s="39" t="s">
        <v>22</v>
      </c>
      <c r="BA145" s="39"/>
      <c r="BB145" s="39"/>
      <c r="BC145" s="39"/>
      <c r="BD145" s="39"/>
      <c r="BE145" s="39" t="s">
        <v>22</v>
      </c>
      <c r="BF145" s="39" t="s">
        <v>22</v>
      </c>
      <c r="BG145" s="39"/>
      <c r="BH145" s="39"/>
      <c r="BI145" s="39"/>
      <c r="BJ145" s="39" t="s">
        <v>22</v>
      </c>
      <c r="BK145" s="39" t="s">
        <v>22</v>
      </c>
      <c r="BL145" s="39"/>
      <c r="BM145" s="39" t="s">
        <v>22</v>
      </c>
      <c r="BN145" s="39" t="s">
        <v>22</v>
      </c>
      <c r="BO145" s="39" t="s">
        <v>22</v>
      </c>
      <c r="BP145" s="39"/>
      <c r="BQ145" s="39"/>
      <c r="BR145" s="39" t="s">
        <v>22</v>
      </c>
      <c r="BS145" s="39" t="s">
        <v>22</v>
      </c>
      <c r="BT145" s="39"/>
      <c r="BU145" s="39" t="s">
        <v>184</v>
      </c>
      <c r="BV145" s="46" t="s">
        <v>365</v>
      </c>
      <c r="BW145" s="46" t="s">
        <v>366</v>
      </c>
      <c r="BX145" s="46" t="s">
        <v>51</v>
      </c>
      <c r="BY145" s="44" t="s">
        <v>50</v>
      </c>
      <c r="BZ145" s="44" t="s">
        <v>235</v>
      </c>
      <c r="CA145" s="82"/>
    </row>
    <row r="146" spans="1:79" ht="108" hidden="1">
      <c r="A146" s="39">
        <v>141</v>
      </c>
      <c r="B146" s="15" t="s">
        <v>778</v>
      </c>
      <c r="C146" s="39">
        <v>2009</v>
      </c>
      <c r="D146" s="39" t="s">
        <v>555</v>
      </c>
      <c r="E146" s="39" t="s">
        <v>829</v>
      </c>
      <c r="F146" s="39"/>
      <c r="G146" s="39"/>
      <c r="H146" s="39"/>
      <c r="I146" s="39"/>
      <c r="J146" s="39"/>
      <c r="K146" s="39"/>
      <c r="L146" s="39"/>
      <c r="M146" s="39"/>
      <c r="N146" s="39" t="s">
        <v>830</v>
      </c>
      <c r="O146" s="39"/>
      <c r="P146" s="39" t="s">
        <v>22</v>
      </c>
      <c r="Q146" s="39"/>
      <c r="R146" s="39" t="s">
        <v>22</v>
      </c>
      <c r="S146" s="39"/>
      <c r="T146" s="39"/>
      <c r="U146" s="39" t="s">
        <v>22</v>
      </c>
      <c r="V146" s="39"/>
      <c r="W146" s="39"/>
      <c r="X146" s="39" t="s">
        <v>22</v>
      </c>
      <c r="Y146" s="39"/>
      <c r="Z146" s="39"/>
      <c r="AA146" s="39"/>
      <c r="AB146" s="39"/>
      <c r="AC146" s="39" t="s">
        <v>22</v>
      </c>
      <c r="AD146" s="39"/>
      <c r="AE146" s="39" t="s">
        <v>22</v>
      </c>
      <c r="AF146" s="39" t="s">
        <v>22</v>
      </c>
      <c r="AG146" s="39" t="s">
        <v>22</v>
      </c>
      <c r="AH146" s="39"/>
      <c r="AI146" s="39"/>
      <c r="AJ146" s="39"/>
      <c r="AK146" s="39"/>
      <c r="AL146" s="39"/>
      <c r="AM146" s="39" t="s">
        <v>22</v>
      </c>
      <c r="AN146" s="39" t="s">
        <v>22</v>
      </c>
      <c r="AO146" s="39" t="s">
        <v>22</v>
      </c>
      <c r="AP146" s="39" t="s">
        <v>22</v>
      </c>
      <c r="AQ146" s="39"/>
      <c r="AR146" s="39"/>
      <c r="AS146" s="39" t="s">
        <v>22</v>
      </c>
      <c r="AT146" s="39"/>
      <c r="AU146" s="39"/>
      <c r="AV146" s="39"/>
      <c r="AW146" s="39"/>
      <c r="AX146" s="39" t="s">
        <v>22</v>
      </c>
      <c r="AY146" s="39"/>
      <c r="AZ146" s="39"/>
      <c r="BA146" s="39"/>
      <c r="BB146" s="39"/>
      <c r="BC146" s="39"/>
      <c r="BD146" s="39" t="s">
        <v>22</v>
      </c>
      <c r="BE146" s="39"/>
      <c r="BF146" s="39"/>
      <c r="BG146" s="39"/>
      <c r="BH146" s="39"/>
      <c r="BI146" s="39" t="s">
        <v>22</v>
      </c>
      <c r="BJ146" s="39"/>
      <c r="BK146" s="39"/>
      <c r="BL146" s="39"/>
      <c r="BM146" s="39" t="s">
        <v>22</v>
      </c>
      <c r="BN146" s="39"/>
      <c r="BO146" s="39"/>
      <c r="BP146" s="39"/>
      <c r="BQ146" s="39"/>
      <c r="BR146" s="39"/>
      <c r="BS146" s="39"/>
      <c r="BT146" s="39"/>
      <c r="BU146" s="39" t="s">
        <v>184</v>
      </c>
      <c r="BV146" s="46" t="s">
        <v>831</v>
      </c>
      <c r="BW146" s="46" t="s">
        <v>832</v>
      </c>
      <c r="BX146" s="46"/>
      <c r="BY146" s="46"/>
      <c r="BZ146" s="46"/>
      <c r="CA146" s="82"/>
    </row>
    <row r="147" spans="1:79" ht="72" hidden="1">
      <c r="A147" s="39">
        <v>142</v>
      </c>
      <c r="B147" s="15" t="s">
        <v>775</v>
      </c>
      <c r="C147" s="39">
        <v>2016</v>
      </c>
      <c r="D147" s="39" t="s">
        <v>555</v>
      </c>
      <c r="E147" s="39" t="s">
        <v>818</v>
      </c>
      <c r="F147" s="39"/>
      <c r="G147" s="39"/>
      <c r="H147" s="39"/>
      <c r="I147" s="39"/>
      <c r="J147" s="39"/>
      <c r="K147" s="39"/>
      <c r="L147" s="39"/>
      <c r="M147" s="39"/>
      <c r="N147" s="39" t="s">
        <v>819</v>
      </c>
      <c r="O147" s="39" t="s">
        <v>22</v>
      </c>
      <c r="P147" s="39" t="s">
        <v>22</v>
      </c>
      <c r="Q147" s="39"/>
      <c r="R147" s="39" t="s">
        <v>22</v>
      </c>
      <c r="S147" s="39"/>
      <c r="T147" s="39"/>
      <c r="U147" s="39" t="s">
        <v>22</v>
      </c>
      <c r="V147" s="39"/>
      <c r="W147" s="39"/>
      <c r="X147" s="39" t="s">
        <v>22</v>
      </c>
      <c r="Y147" s="39"/>
      <c r="Z147" s="39"/>
      <c r="AA147" s="39"/>
      <c r="AB147" s="39"/>
      <c r="AC147" s="39" t="s">
        <v>22</v>
      </c>
      <c r="AD147" s="39" t="s">
        <v>22</v>
      </c>
      <c r="AE147" s="39" t="s">
        <v>22</v>
      </c>
      <c r="AF147" s="39" t="s">
        <v>22</v>
      </c>
      <c r="AG147" s="39" t="s">
        <v>22</v>
      </c>
      <c r="AH147" s="39" t="s">
        <v>22</v>
      </c>
      <c r="AI147" s="39" t="s">
        <v>22</v>
      </c>
      <c r="AJ147" s="39" t="s">
        <v>22</v>
      </c>
      <c r="AK147" s="39"/>
      <c r="AL147" s="39"/>
      <c r="AM147" s="39" t="s">
        <v>22</v>
      </c>
      <c r="AN147" s="39"/>
      <c r="AO147" s="39" t="s">
        <v>22</v>
      </c>
      <c r="AP147" s="39" t="s">
        <v>22</v>
      </c>
      <c r="AQ147" s="39"/>
      <c r="AR147" s="39"/>
      <c r="AS147" s="39"/>
      <c r="AT147" s="39"/>
      <c r="AU147" s="39"/>
      <c r="AV147" s="39"/>
      <c r="AW147" s="39"/>
      <c r="AX147" s="39"/>
      <c r="AY147" s="39"/>
      <c r="AZ147" s="39"/>
      <c r="BA147" s="39"/>
      <c r="BB147" s="39" t="s">
        <v>22</v>
      </c>
      <c r="BC147" s="39"/>
      <c r="BD147" s="39" t="s">
        <v>22</v>
      </c>
      <c r="BE147" s="39"/>
      <c r="BF147" s="39"/>
      <c r="BG147" s="39"/>
      <c r="BH147" s="39"/>
      <c r="BI147" s="39"/>
      <c r="BJ147" s="39" t="s">
        <v>22</v>
      </c>
      <c r="BK147" s="39"/>
      <c r="BL147" s="39"/>
      <c r="BM147" s="39" t="s">
        <v>22</v>
      </c>
      <c r="BN147" s="39" t="s">
        <v>22</v>
      </c>
      <c r="BO147" s="39" t="s">
        <v>22</v>
      </c>
      <c r="BP147" s="39"/>
      <c r="BQ147" s="39"/>
      <c r="BR147" s="39"/>
      <c r="BS147" s="39"/>
      <c r="BT147" s="39"/>
      <c r="BU147" s="39" t="s">
        <v>183</v>
      </c>
      <c r="BV147" s="46" t="s">
        <v>820</v>
      </c>
      <c r="BW147" s="46" t="s">
        <v>821</v>
      </c>
      <c r="BX147" s="46"/>
      <c r="BY147" s="46"/>
      <c r="BZ147" s="46"/>
      <c r="CA147" s="82"/>
    </row>
    <row r="148" spans="1:79" ht="126" hidden="1">
      <c r="A148" s="39">
        <v>143</v>
      </c>
      <c r="B148" s="19" t="s">
        <v>150</v>
      </c>
      <c r="C148" s="39">
        <v>2000</v>
      </c>
      <c r="D148" s="39" t="s">
        <v>556</v>
      </c>
      <c r="E148" s="39" t="s">
        <v>561</v>
      </c>
      <c r="F148" s="39"/>
      <c r="G148" s="39"/>
      <c r="H148" s="39"/>
      <c r="I148" s="39"/>
      <c r="J148" s="39"/>
      <c r="K148" s="39"/>
      <c r="L148" s="39"/>
      <c r="M148" s="39"/>
      <c r="N148" s="39" t="s">
        <v>96</v>
      </c>
      <c r="O148" s="39"/>
      <c r="P148" s="39" t="s">
        <v>22</v>
      </c>
      <c r="Q148" s="39"/>
      <c r="R148" s="39"/>
      <c r="S148" s="39" t="s">
        <v>22</v>
      </c>
      <c r="T148" s="39"/>
      <c r="U148" s="39"/>
      <c r="V148" s="39" t="s">
        <v>22</v>
      </c>
      <c r="W148" s="39" t="s">
        <v>22</v>
      </c>
      <c r="X148" s="39"/>
      <c r="Y148" s="39" t="s">
        <v>22</v>
      </c>
      <c r="Z148" s="39"/>
      <c r="AA148" s="39" t="s">
        <v>22</v>
      </c>
      <c r="AB148" s="39" t="s">
        <v>22</v>
      </c>
      <c r="AC148" s="39" t="s">
        <v>22</v>
      </c>
      <c r="AD148" s="39" t="s">
        <v>22</v>
      </c>
      <c r="AE148" s="39" t="s">
        <v>22</v>
      </c>
      <c r="AF148" s="39" t="s">
        <v>22</v>
      </c>
      <c r="AG148" s="39" t="s">
        <v>22</v>
      </c>
      <c r="AH148" s="39"/>
      <c r="AI148" s="39"/>
      <c r="AJ148" s="39"/>
      <c r="AK148" s="39"/>
      <c r="AL148" s="39"/>
      <c r="AM148" s="39" t="s">
        <v>22</v>
      </c>
      <c r="AN148" s="39" t="s">
        <v>22</v>
      </c>
      <c r="AO148" s="39" t="s">
        <v>22</v>
      </c>
      <c r="AP148" s="39" t="s">
        <v>22</v>
      </c>
      <c r="AQ148" s="39" t="s">
        <v>22</v>
      </c>
      <c r="AR148" s="39"/>
      <c r="AS148" s="39" t="s">
        <v>22</v>
      </c>
      <c r="AT148" s="39"/>
      <c r="AU148" s="39"/>
      <c r="AV148" s="39"/>
      <c r="AW148" s="39"/>
      <c r="AX148" s="39" t="s">
        <v>22</v>
      </c>
      <c r="AY148" s="39"/>
      <c r="AZ148" s="39"/>
      <c r="BA148" s="39"/>
      <c r="BB148" s="39"/>
      <c r="BC148" s="39"/>
      <c r="BD148" s="39"/>
      <c r="BE148" s="39"/>
      <c r="BF148" s="39"/>
      <c r="BG148" s="39"/>
      <c r="BH148" s="39"/>
      <c r="BI148" s="39" t="s">
        <v>22</v>
      </c>
      <c r="BJ148" s="39" t="s">
        <v>22</v>
      </c>
      <c r="BK148" s="39"/>
      <c r="BL148" s="39"/>
      <c r="BM148" s="39" t="s">
        <v>22</v>
      </c>
      <c r="BN148" s="39" t="s">
        <v>22</v>
      </c>
      <c r="BO148" s="39" t="s">
        <v>22</v>
      </c>
      <c r="BP148" s="39"/>
      <c r="BQ148" s="39"/>
      <c r="BR148" s="39" t="s">
        <v>22</v>
      </c>
      <c r="BS148" s="39" t="s">
        <v>22</v>
      </c>
      <c r="BT148" s="39"/>
      <c r="BU148" s="39" t="s">
        <v>184</v>
      </c>
      <c r="BV148" s="46" t="s">
        <v>252</v>
      </c>
      <c r="BW148" s="46" t="s">
        <v>151</v>
      </c>
      <c r="BX148" s="46" t="s">
        <v>254</v>
      </c>
      <c r="BY148" s="44" t="s">
        <v>192</v>
      </c>
      <c r="BZ148" s="44" t="s">
        <v>191</v>
      </c>
      <c r="CA148" s="82"/>
    </row>
    <row r="149" spans="1:79" ht="324" hidden="1">
      <c r="A149" s="39">
        <v>144</v>
      </c>
      <c r="B149" s="19" t="s">
        <v>686</v>
      </c>
      <c r="C149" s="39">
        <v>2013</v>
      </c>
      <c r="D149" s="39" t="s">
        <v>556</v>
      </c>
      <c r="E149" s="39" t="s">
        <v>687</v>
      </c>
      <c r="F149" s="39"/>
      <c r="G149" s="39" t="s">
        <v>22</v>
      </c>
      <c r="H149" s="39"/>
      <c r="I149" s="39"/>
      <c r="J149" s="39"/>
      <c r="K149" s="39"/>
      <c r="L149" s="39"/>
      <c r="M149" s="39"/>
      <c r="N149" s="39" t="s">
        <v>688</v>
      </c>
      <c r="O149" s="39"/>
      <c r="P149" s="39" t="s">
        <v>22</v>
      </c>
      <c r="Q149" s="39"/>
      <c r="R149" s="39"/>
      <c r="S149" s="39" t="s">
        <v>22</v>
      </c>
      <c r="T149" s="39"/>
      <c r="U149" s="39"/>
      <c r="V149" s="39" t="s">
        <v>22</v>
      </c>
      <c r="W149" s="39" t="s">
        <v>22</v>
      </c>
      <c r="X149" s="39"/>
      <c r="Y149" s="39" t="s">
        <v>22</v>
      </c>
      <c r="Z149" s="39"/>
      <c r="AA149" s="39" t="s">
        <v>22</v>
      </c>
      <c r="AB149" s="39" t="s">
        <v>22</v>
      </c>
      <c r="AC149" s="39" t="s">
        <v>22</v>
      </c>
      <c r="AD149" s="39" t="s">
        <v>22</v>
      </c>
      <c r="AE149" s="39" t="s">
        <v>22</v>
      </c>
      <c r="AF149" s="39"/>
      <c r="AG149" s="39" t="s">
        <v>22</v>
      </c>
      <c r="AH149" s="39"/>
      <c r="AI149" s="39"/>
      <c r="AJ149" s="39"/>
      <c r="AK149" s="39"/>
      <c r="AL149" s="39"/>
      <c r="AM149" s="39" t="s">
        <v>22</v>
      </c>
      <c r="AN149" s="39"/>
      <c r="AO149" s="39" t="s">
        <v>22</v>
      </c>
      <c r="AP149" s="39"/>
      <c r="AQ149" s="39"/>
      <c r="AR149" s="39"/>
      <c r="AS149" s="39"/>
      <c r="AT149" s="39" t="s">
        <v>22</v>
      </c>
      <c r="AU149" s="39"/>
      <c r="AV149" s="39"/>
      <c r="AW149" s="39"/>
      <c r="AX149" s="39"/>
      <c r="AY149" s="39"/>
      <c r="AZ149" s="39" t="s">
        <v>22</v>
      </c>
      <c r="BA149" s="39"/>
      <c r="BB149" s="39"/>
      <c r="BC149" s="39" t="s">
        <v>22</v>
      </c>
      <c r="BD149" s="39"/>
      <c r="BE149" s="39"/>
      <c r="BF149" s="39" t="s">
        <v>22</v>
      </c>
      <c r="BG149" s="39" t="s">
        <v>22</v>
      </c>
      <c r="BH149" s="39"/>
      <c r="BI149" s="39"/>
      <c r="BJ149" s="39" t="s">
        <v>22</v>
      </c>
      <c r="BK149" s="39" t="s">
        <v>22</v>
      </c>
      <c r="BL149" s="39"/>
      <c r="BM149" s="39" t="s">
        <v>22</v>
      </c>
      <c r="BN149" s="39" t="s">
        <v>22</v>
      </c>
      <c r="BO149" s="39" t="s">
        <v>22</v>
      </c>
      <c r="BP149" s="39"/>
      <c r="BQ149" s="39"/>
      <c r="BR149" s="39" t="s">
        <v>22</v>
      </c>
      <c r="BS149" s="39" t="s">
        <v>22</v>
      </c>
      <c r="BT149" s="39"/>
      <c r="BU149" s="39" t="s">
        <v>183</v>
      </c>
      <c r="BV149" s="46" t="s">
        <v>691</v>
      </c>
      <c r="BW149" s="46" t="s">
        <v>690</v>
      </c>
      <c r="BX149" s="46"/>
      <c r="BY149" s="75" t="s">
        <v>689</v>
      </c>
      <c r="BZ149" s="46"/>
      <c r="CA149" s="82"/>
    </row>
    <row r="150" spans="1:79" ht="90" hidden="1">
      <c r="A150" s="39">
        <v>145</v>
      </c>
      <c r="B150" s="19" t="s">
        <v>106</v>
      </c>
      <c r="C150" s="39">
        <v>2010</v>
      </c>
      <c r="D150" s="39" t="s">
        <v>556</v>
      </c>
      <c r="E150" s="39" t="s">
        <v>578</v>
      </c>
      <c r="F150" s="39"/>
      <c r="G150" s="39"/>
      <c r="H150" s="39"/>
      <c r="I150" s="39"/>
      <c r="J150" s="39"/>
      <c r="K150" s="39" t="s">
        <v>22</v>
      </c>
      <c r="L150" s="39"/>
      <c r="M150" s="39"/>
      <c r="N150" s="39" t="s">
        <v>104</v>
      </c>
      <c r="O150" s="39" t="s">
        <v>22</v>
      </c>
      <c r="P150" s="39" t="s">
        <v>22</v>
      </c>
      <c r="Q150" s="39"/>
      <c r="R150" s="39"/>
      <c r="S150" s="39" t="s">
        <v>22</v>
      </c>
      <c r="T150" s="39"/>
      <c r="U150" s="39"/>
      <c r="V150" s="39" t="s">
        <v>22</v>
      </c>
      <c r="W150" s="39" t="s">
        <v>22</v>
      </c>
      <c r="X150" s="39" t="s">
        <v>22</v>
      </c>
      <c r="Y150" s="39" t="s">
        <v>22</v>
      </c>
      <c r="Z150" s="39"/>
      <c r="AA150" s="39"/>
      <c r="AB150" s="39"/>
      <c r="AC150" s="39"/>
      <c r="AD150" s="39"/>
      <c r="AE150" s="39"/>
      <c r="AF150" s="39" t="s">
        <v>22</v>
      </c>
      <c r="AG150" s="39" t="s">
        <v>22</v>
      </c>
      <c r="AH150" s="39" t="s">
        <v>22</v>
      </c>
      <c r="AI150" s="39"/>
      <c r="AJ150" s="39" t="s">
        <v>22</v>
      </c>
      <c r="AK150" s="39"/>
      <c r="AL150" s="39"/>
      <c r="AM150" s="39" t="s">
        <v>22</v>
      </c>
      <c r="AN150" s="39"/>
      <c r="AO150" s="39"/>
      <c r="AP150" s="39" t="s">
        <v>22</v>
      </c>
      <c r="AQ150" s="39" t="s">
        <v>22</v>
      </c>
      <c r="AR150" s="39"/>
      <c r="AS150" s="39" t="s">
        <v>22</v>
      </c>
      <c r="AT150" s="39"/>
      <c r="AU150" s="39"/>
      <c r="AV150" s="39"/>
      <c r="AW150" s="39"/>
      <c r="AX150" s="39" t="s">
        <v>22</v>
      </c>
      <c r="AY150" s="39" t="s">
        <v>22</v>
      </c>
      <c r="AZ150" s="39"/>
      <c r="BA150" s="39"/>
      <c r="BB150" s="39"/>
      <c r="BC150" s="39"/>
      <c r="BD150" s="39" t="s">
        <v>22</v>
      </c>
      <c r="BE150" s="39"/>
      <c r="BF150" s="39" t="s">
        <v>22</v>
      </c>
      <c r="BG150" s="39"/>
      <c r="BH150" s="39"/>
      <c r="BI150" s="39"/>
      <c r="BJ150" s="39" t="s">
        <v>22</v>
      </c>
      <c r="BK150" s="39" t="s">
        <v>22</v>
      </c>
      <c r="BL150" s="39"/>
      <c r="BM150" s="39" t="s">
        <v>22</v>
      </c>
      <c r="BN150" s="39"/>
      <c r="BO150" s="39"/>
      <c r="BP150" s="39"/>
      <c r="BQ150" s="39"/>
      <c r="BR150" s="39"/>
      <c r="BS150" s="39"/>
      <c r="BT150" s="39"/>
      <c r="BU150" s="39" t="s">
        <v>184</v>
      </c>
      <c r="BV150" s="46" t="s">
        <v>291</v>
      </c>
      <c r="BW150" s="48" t="s">
        <v>292</v>
      </c>
      <c r="BX150" s="46" t="s">
        <v>293</v>
      </c>
      <c r="BY150" s="46"/>
      <c r="BZ150" s="44" t="s">
        <v>208</v>
      </c>
      <c r="CA150" s="82"/>
    </row>
    <row r="151" spans="1:79" ht="288" hidden="1">
      <c r="A151" s="39">
        <v>146</v>
      </c>
      <c r="B151" s="19" t="s">
        <v>666</v>
      </c>
      <c r="C151" s="39">
        <v>1998</v>
      </c>
      <c r="D151" s="39" t="s">
        <v>555</v>
      </c>
      <c r="E151" s="39" t="s">
        <v>665</v>
      </c>
      <c r="F151" s="39" t="s">
        <v>22</v>
      </c>
      <c r="G151" s="39" t="s">
        <v>22</v>
      </c>
      <c r="H151" s="39" t="s">
        <v>22</v>
      </c>
      <c r="I151" s="39" t="s">
        <v>22</v>
      </c>
      <c r="J151" s="39" t="s">
        <v>22</v>
      </c>
      <c r="K151" s="39" t="s">
        <v>22</v>
      </c>
      <c r="L151" s="39" t="s">
        <v>22</v>
      </c>
      <c r="M151" s="39" t="s">
        <v>22</v>
      </c>
      <c r="N151" s="39" t="s">
        <v>658</v>
      </c>
      <c r="O151" s="39"/>
      <c r="P151" s="39" t="s">
        <v>22</v>
      </c>
      <c r="Q151" s="39"/>
      <c r="R151" s="39"/>
      <c r="S151" s="39" t="s">
        <v>22</v>
      </c>
      <c r="T151" s="39"/>
      <c r="U151" s="39" t="s">
        <v>22</v>
      </c>
      <c r="V151" s="39"/>
      <c r="W151" s="39" t="s">
        <v>22</v>
      </c>
      <c r="X151" s="39" t="s">
        <v>22</v>
      </c>
      <c r="Y151" s="39" t="s">
        <v>22</v>
      </c>
      <c r="Z151" s="39"/>
      <c r="AA151" s="39"/>
      <c r="AB151" s="39" t="s">
        <v>22</v>
      </c>
      <c r="AC151" s="39" t="s">
        <v>22</v>
      </c>
      <c r="AD151" s="39" t="s">
        <v>22</v>
      </c>
      <c r="AE151" s="39" t="s">
        <v>22</v>
      </c>
      <c r="AF151" s="39" t="s">
        <v>22</v>
      </c>
      <c r="AG151" s="39" t="s">
        <v>22</v>
      </c>
      <c r="AH151" s="39" t="s">
        <v>22</v>
      </c>
      <c r="AI151" s="39" t="s">
        <v>22</v>
      </c>
      <c r="AJ151" s="39" t="s">
        <v>22</v>
      </c>
      <c r="AK151" s="39"/>
      <c r="AL151" s="39"/>
      <c r="AM151" s="39" t="s">
        <v>22</v>
      </c>
      <c r="AN151" s="39" t="s">
        <v>22</v>
      </c>
      <c r="AO151" s="39" t="s">
        <v>22</v>
      </c>
      <c r="AP151" s="39" t="s">
        <v>22</v>
      </c>
      <c r="AQ151" s="39"/>
      <c r="AR151" s="39"/>
      <c r="AS151" s="39"/>
      <c r="AT151" s="39" t="s">
        <v>22</v>
      </c>
      <c r="AU151" s="39"/>
      <c r="AV151" s="39"/>
      <c r="AW151" s="39"/>
      <c r="AX151" s="39"/>
      <c r="AY151" s="39"/>
      <c r="AZ151" s="39"/>
      <c r="BA151" s="39"/>
      <c r="BB151" s="39" t="s">
        <v>22</v>
      </c>
      <c r="BC151" s="39"/>
      <c r="BD151" s="39" t="s">
        <v>22</v>
      </c>
      <c r="BE151" s="39"/>
      <c r="BF151" s="39"/>
      <c r="BG151" s="39"/>
      <c r="BH151" s="39"/>
      <c r="BI151" s="39"/>
      <c r="BJ151" s="39" t="s">
        <v>22</v>
      </c>
      <c r="BK151" s="39"/>
      <c r="BL151" s="39"/>
      <c r="BM151" s="39" t="s">
        <v>22</v>
      </c>
      <c r="BN151" s="39" t="s">
        <v>22</v>
      </c>
      <c r="BO151" s="39" t="s">
        <v>22</v>
      </c>
      <c r="BP151" s="39"/>
      <c r="BQ151" s="39"/>
      <c r="BR151" s="39"/>
      <c r="BS151" s="39"/>
      <c r="BT151" s="39" t="s">
        <v>22</v>
      </c>
      <c r="BU151" s="39" t="s">
        <v>183</v>
      </c>
      <c r="BV151" s="46" t="s">
        <v>668</v>
      </c>
      <c r="BW151" s="46" t="s">
        <v>667</v>
      </c>
      <c r="BX151" s="46"/>
      <c r="BY151" s="75" t="s">
        <v>670</v>
      </c>
      <c r="BZ151" s="66"/>
      <c r="CA151" s="82"/>
    </row>
    <row r="152" spans="1:79" ht="288" hidden="1">
      <c r="A152" s="39">
        <v>147</v>
      </c>
      <c r="B152" s="19" t="s">
        <v>123</v>
      </c>
      <c r="C152" s="39">
        <v>2006</v>
      </c>
      <c r="D152" s="39" t="s">
        <v>555</v>
      </c>
      <c r="E152" s="39" t="s">
        <v>558</v>
      </c>
      <c r="F152" s="39" t="s">
        <v>22</v>
      </c>
      <c r="G152" s="39"/>
      <c r="H152" s="39" t="s">
        <v>22</v>
      </c>
      <c r="I152" s="39" t="s">
        <v>22</v>
      </c>
      <c r="J152" s="39"/>
      <c r="K152" s="39"/>
      <c r="L152" s="39"/>
      <c r="M152" s="39" t="s">
        <v>22</v>
      </c>
      <c r="N152" s="39" t="s">
        <v>124</v>
      </c>
      <c r="O152" s="39"/>
      <c r="P152" s="39" t="s">
        <v>22</v>
      </c>
      <c r="Q152" s="39"/>
      <c r="R152" s="39"/>
      <c r="S152" s="39" t="s">
        <v>22</v>
      </c>
      <c r="T152" s="39"/>
      <c r="U152" s="39"/>
      <c r="V152" s="39" t="s">
        <v>22</v>
      </c>
      <c r="W152" s="39" t="s">
        <v>22</v>
      </c>
      <c r="X152" s="39"/>
      <c r="Y152" s="39" t="s">
        <v>22</v>
      </c>
      <c r="Z152" s="39"/>
      <c r="AA152" s="39"/>
      <c r="AB152" s="39"/>
      <c r="AC152" s="39" t="s">
        <v>22</v>
      </c>
      <c r="AD152" s="39"/>
      <c r="AE152" s="39" t="s">
        <v>22</v>
      </c>
      <c r="AF152" s="39" t="s">
        <v>22</v>
      </c>
      <c r="AG152" s="39" t="s">
        <v>22</v>
      </c>
      <c r="AH152" s="39" t="s">
        <v>22</v>
      </c>
      <c r="AI152" s="39"/>
      <c r="AJ152" s="39"/>
      <c r="AK152" s="39"/>
      <c r="AL152" s="39"/>
      <c r="AM152" s="39" t="s">
        <v>22</v>
      </c>
      <c r="AN152" s="39" t="s">
        <v>22</v>
      </c>
      <c r="AO152" s="39" t="s">
        <v>22</v>
      </c>
      <c r="AP152" s="39" t="s">
        <v>22</v>
      </c>
      <c r="AQ152" s="39"/>
      <c r="AR152" s="39"/>
      <c r="AS152" s="39"/>
      <c r="AT152" s="39" t="s">
        <v>22</v>
      </c>
      <c r="AU152" s="39"/>
      <c r="AV152" s="39"/>
      <c r="AW152" s="39"/>
      <c r="AX152" s="39"/>
      <c r="AY152" s="39"/>
      <c r="AZ152" s="39" t="s">
        <v>22</v>
      </c>
      <c r="BA152" s="39"/>
      <c r="BB152" s="39"/>
      <c r="BC152" s="39"/>
      <c r="BD152" s="39"/>
      <c r="BE152" s="39"/>
      <c r="BF152" s="39"/>
      <c r="BG152" s="39" t="s">
        <v>22</v>
      </c>
      <c r="BH152" s="39" t="s">
        <v>22</v>
      </c>
      <c r="BI152" s="39"/>
      <c r="BJ152" s="39" t="s">
        <v>22</v>
      </c>
      <c r="BK152" s="39" t="s">
        <v>22</v>
      </c>
      <c r="BL152" s="39"/>
      <c r="BM152" s="39" t="s">
        <v>22</v>
      </c>
      <c r="BN152" s="39" t="s">
        <v>22</v>
      </c>
      <c r="BO152" s="39" t="s">
        <v>22</v>
      </c>
      <c r="BP152" s="39"/>
      <c r="BQ152" s="39"/>
      <c r="BR152" s="39"/>
      <c r="BS152" s="39"/>
      <c r="BT152" s="39"/>
      <c r="BU152" s="39" t="s">
        <v>184</v>
      </c>
      <c r="BV152" s="46" t="s">
        <v>263</v>
      </c>
      <c r="BW152" s="46" t="s">
        <v>394</v>
      </c>
      <c r="BX152" s="46" t="s">
        <v>264</v>
      </c>
      <c r="BY152" s="46"/>
      <c r="BZ152" s="46"/>
      <c r="CA152" s="82"/>
    </row>
    <row r="153" spans="1:79" ht="306" hidden="1">
      <c r="A153" s="39">
        <v>148</v>
      </c>
      <c r="B153" s="15" t="s">
        <v>809</v>
      </c>
      <c r="C153" s="39">
        <v>2005</v>
      </c>
      <c r="D153" s="101" t="s">
        <v>555</v>
      </c>
      <c r="E153" s="39" t="s">
        <v>893</v>
      </c>
      <c r="F153" s="39"/>
      <c r="G153" s="39" t="s">
        <v>22</v>
      </c>
      <c r="H153" s="39"/>
      <c r="I153" s="39"/>
      <c r="J153" s="39"/>
      <c r="K153" s="39"/>
      <c r="L153" s="39"/>
      <c r="M153" s="39"/>
      <c r="N153" s="39" t="s">
        <v>896</v>
      </c>
      <c r="O153" s="39"/>
      <c r="P153" s="39" t="s">
        <v>22</v>
      </c>
      <c r="Q153" s="39"/>
      <c r="R153" s="39"/>
      <c r="S153" s="39" t="s">
        <v>22</v>
      </c>
      <c r="T153" s="39"/>
      <c r="U153" s="39"/>
      <c r="V153" s="39"/>
      <c r="W153" s="39" t="s">
        <v>22</v>
      </c>
      <c r="X153" s="39"/>
      <c r="Y153" s="39" t="s">
        <v>22</v>
      </c>
      <c r="Z153" s="39"/>
      <c r="AA153" s="39"/>
      <c r="AB153" s="39"/>
      <c r="AC153" s="39" t="s">
        <v>22</v>
      </c>
      <c r="AD153" s="39"/>
      <c r="AE153" s="39" t="s">
        <v>22</v>
      </c>
      <c r="AF153" s="39" t="s">
        <v>22</v>
      </c>
      <c r="AG153" s="39" t="s">
        <v>22</v>
      </c>
      <c r="AH153" s="39"/>
      <c r="AI153" s="39"/>
      <c r="AJ153" s="39"/>
      <c r="AK153" s="39"/>
      <c r="AL153" s="39"/>
      <c r="AM153" s="39" t="s">
        <v>22</v>
      </c>
      <c r="AN153" s="39"/>
      <c r="AO153" s="39" t="s">
        <v>22</v>
      </c>
      <c r="AP153" s="39" t="s">
        <v>22</v>
      </c>
      <c r="AQ153" s="39"/>
      <c r="AR153" s="39" t="s">
        <v>22</v>
      </c>
      <c r="AS153" s="39"/>
      <c r="AT153" s="39"/>
      <c r="AU153" s="39"/>
      <c r="AV153" s="39"/>
      <c r="AW153" s="39"/>
      <c r="AX153" s="39"/>
      <c r="AY153" s="39"/>
      <c r="AZ153" s="39" t="s">
        <v>22</v>
      </c>
      <c r="BA153" s="39"/>
      <c r="BB153" s="39"/>
      <c r="BC153" s="39"/>
      <c r="BD153" s="39"/>
      <c r="BE153" s="39" t="s">
        <v>22</v>
      </c>
      <c r="BF153" s="39" t="s">
        <v>22</v>
      </c>
      <c r="BG153" s="39" t="s">
        <v>22</v>
      </c>
      <c r="BH153" s="39" t="s">
        <v>22</v>
      </c>
      <c r="BI153" s="39"/>
      <c r="BJ153" s="39" t="s">
        <v>22</v>
      </c>
      <c r="BK153" s="39" t="s">
        <v>22</v>
      </c>
      <c r="BL153" s="39"/>
      <c r="BM153" s="39" t="s">
        <v>22</v>
      </c>
      <c r="BN153" s="39" t="s">
        <v>22</v>
      </c>
      <c r="BO153" s="39" t="s">
        <v>22</v>
      </c>
      <c r="BP153" s="39"/>
      <c r="BQ153" s="39" t="s">
        <v>22</v>
      </c>
      <c r="BR153" s="39" t="s">
        <v>22</v>
      </c>
      <c r="BS153" s="39" t="s">
        <v>22</v>
      </c>
      <c r="BT153" s="39" t="s">
        <v>22</v>
      </c>
      <c r="BU153" s="39" t="s">
        <v>184</v>
      </c>
      <c r="BV153" s="46" t="s">
        <v>894</v>
      </c>
      <c r="BW153" s="46" t="s">
        <v>895</v>
      </c>
      <c r="BX153" s="46"/>
      <c r="BY153" s="46"/>
      <c r="BZ153" s="46"/>
      <c r="CA153" s="82"/>
    </row>
    <row r="154" spans="1:79" ht="216" hidden="1">
      <c r="A154" s="39">
        <v>149</v>
      </c>
      <c r="B154" s="19" t="s">
        <v>522</v>
      </c>
      <c r="C154" s="39">
        <v>2009</v>
      </c>
      <c r="D154" s="39" t="s">
        <v>576</v>
      </c>
      <c r="E154" s="39" t="s">
        <v>628</v>
      </c>
      <c r="F154" s="39"/>
      <c r="G154" s="39"/>
      <c r="H154" s="39"/>
      <c r="I154" s="39"/>
      <c r="J154" s="39"/>
      <c r="K154" s="39"/>
      <c r="L154" s="39"/>
      <c r="M154" s="39"/>
      <c r="N154" s="39" t="s">
        <v>524</v>
      </c>
      <c r="O154" s="39"/>
      <c r="P154" s="39" t="s">
        <v>22</v>
      </c>
      <c r="Q154" s="39"/>
      <c r="R154" s="39"/>
      <c r="S154" s="39" t="s">
        <v>22</v>
      </c>
      <c r="T154" s="39"/>
      <c r="U154" s="39" t="s">
        <v>22</v>
      </c>
      <c r="V154" s="39"/>
      <c r="W154" s="39" t="s">
        <v>22</v>
      </c>
      <c r="X154" s="39"/>
      <c r="Y154" s="39" t="s">
        <v>22</v>
      </c>
      <c r="Z154" s="39"/>
      <c r="AA154" s="39"/>
      <c r="AB154" s="39" t="s">
        <v>22</v>
      </c>
      <c r="AC154" s="39" t="s">
        <v>22</v>
      </c>
      <c r="AD154" s="39" t="s">
        <v>22</v>
      </c>
      <c r="AE154" s="39" t="s">
        <v>22</v>
      </c>
      <c r="AF154" s="39"/>
      <c r="AG154" s="39" t="s">
        <v>22</v>
      </c>
      <c r="AH154" s="39"/>
      <c r="AI154" s="39"/>
      <c r="AJ154" s="39"/>
      <c r="AK154" s="39"/>
      <c r="AL154" s="39"/>
      <c r="AM154" s="39" t="s">
        <v>22</v>
      </c>
      <c r="AN154" s="39"/>
      <c r="AO154" s="39" t="s">
        <v>22</v>
      </c>
      <c r="AP154" s="39" t="s">
        <v>22</v>
      </c>
      <c r="AQ154" s="39"/>
      <c r="AR154" s="39" t="s">
        <v>22</v>
      </c>
      <c r="AS154" s="39"/>
      <c r="AT154" s="39" t="s">
        <v>22</v>
      </c>
      <c r="AU154" s="39" t="s">
        <v>22</v>
      </c>
      <c r="AV154" s="39"/>
      <c r="AW154" s="39"/>
      <c r="AX154" s="39"/>
      <c r="AY154" s="39" t="s">
        <v>22</v>
      </c>
      <c r="AZ154" s="39" t="s">
        <v>22</v>
      </c>
      <c r="BA154" s="39" t="s">
        <v>22</v>
      </c>
      <c r="BB154" s="39"/>
      <c r="BC154" s="39" t="s">
        <v>22</v>
      </c>
      <c r="BD154" s="39"/>
      <c r="BE154" s="39" t="s">
        <v>22</v>
      </c>
      <c r="BF154" s="39" t="s">
        <v>22</v>
      </c>
      <c r="BG154" s="39" t="s">
        <v>22</v>
      </c>
      <c r="BH154" s="39" t="s">
        <v>22</v>
      </c>
      <c r="BI154" s="39"/>
      <c r="BJ154" s="39" t="s">
        <v>22</v>
      </c>
      <c r="BK154" s="39" t="s">
        <v>22</v>
      </c>
      <c r="BL154" s="39"/>
      <c r="BM154" s="39" t="s">
        <v>22</v>
      </c>
      <c r="BN154" s="39" t="s">
        <v>22</v>
      </c>
      <c r="BO154" s="39" t="s">
        <v>22</v>
      </c>
      <c r="BP154" s="39"/>
      <c r="BQ154" s="39"/>
      <c r="BR154" s="39" t="s">
        <v>22</v>
      </c>
      <c r="BS154" s="39"/>
      <c r="BT154" s="39"/>
      <c r="BU154" s="39" t="s">
        <v>183</v>
      </c>
      <c r="BV154" s="46" t="s">
        <v>523</v>
      </c>
      <c r="BW154" s="46" t="s">
        <v>525</v>
      </c>
      <c r="BX154" s="46"/>
      <c r="BY154" s="46"/>
      <c r="BZ154" s="46"/>
      <c r="CA154" s="82"/>
    </row>
    <row r="155" spans="1:79" ht="252" hidden="1">
      <c r="A155" s="39">
        <v>150</v>
      </c>
      <c r="B155" s="19" t="s">
        <v>470</v>
      </c>
      <c r="C155" s="40">
        <v>2012</v>
      </c>
      <c r="D155" s="40" t="s">
        <v>555</v>
      </c>
      <c r="E155" s="39" t="s">
        <v>615</v>
      </c>
      <c r="F155" s="39" t="s">
        <v>22</v>
      </c>
      <c r="G155" s="39" t="s">
        <v>22</v>
      </c>
      <c r="H155" s="39" t="s">
        <v>22</v>
      </c>
      <c r="I155" s="39" t="s">
        <v>22</v>
      </c>
      <c r="J155" s="39" t="s">
        <v>22</v>
      </c>
      <c r="K155" s="39" t="s">
        <v>22</v>
      </c>
      <c r="L155" s="39" t="s">
        <v>22</v>
      </c>
      <c r="M155" s="39" t="s">
        <v>22</v>
      </c>
      <c r="N155" s="40" t="s">
        <v>164</v>
      </c>
      <c r="O155" s="40"/>
      <c r="P155" s="39" t="s">
        <v>22</v>
      </c>
      <c r="Q155" s="40"/>
      <c r="R155" s="40"/>
      <c r="S155" s="39" t="s">
        <v>22</v>
      </c>
      <c r="T155" s="39"/>
      <c r="U155" s="39"/>
      <c r="V155" s="39" t="s">
        <v>22</v>
      </c>
      <c r="W155" s="39" t="s">
        <v>22</v>
      </c>
      <c r="X155" s="40"/>
      <c r="Y155" s="39" t="s">
        <v>22</v>
      </c>
      <c r="Z155" s="39"/>
      <c r="AA155" s="40" t="s">
        <v>22</v>
      </c>
      <c r="AB155" s="40"/>
      <c r="AC155" s="40" t="s">
        <v>22</v>
      </c>
      <c r="AD155" s="40" t="s">
        <v>22</v>
      </c>
      <c r="AE155" s="40" t="s">
        <v>22</v>
      </c>
      <c r="AF155" s="40" t="s">
        <v>22</v>
      </c>
      <c r="AG155" s="39" t="s">
        <v>22</v>
      </c>
      <c r="AH155" s="39" t="s">
        <v>22</v>
      </c>
      <c r="AI155" s="39"/>
      <c r="AJ155" s="39"/>
      <c r="AK155" s="39"/>
      <c r="AL155" s="40"/>
      <c r="AM155" s="39" t="s">
        <v>22</v>
      </c>
      <c r="AN155" s="39"/>
      <c r="AO155" s="39" t="s">
        <v>22</v>
      </c>
      <c r="AP155" s="39" t="s">
        <v>22</v>
      </c>
      <c r="AQ155" s="40"/>
      <c r="AR155" s="40" t="s">
        <v>22</v>
      </c>
      <c r="AS155" s="40"/>
      <c r="AT155" s="40" t="s">
        <v>22</v>
      </c>
      <c r="AU155" s="40"/>
      <c r="AV155" s="40"/>
      <c r="AW155" s="40"/>
      <c r="AX155" s="40"/>
      <c r="AY155" s="40"/>
      <c r="AZ155" s="40"/>
      <c r="BA155" s="40" t="s">
        <v>22</v>
      </c>
      <c r="BB155" s="39"/>
      <c r="BC155" s="40"/>
      <c r="BD155" s="40"/>
      <c r="BE155" s="40" t="s">
        <v>22</v>
      </c>
      <c r="BF155" s="40" t="s">
        <v>22</v>
      </c>
      <c r="BG155" s="40" t="s">
        <v>22</v>
      </c>
      <c r="BH155" s="40" t="s">
        <v>22</v>
      </c>
      <c r="BI155" s="40"/>
      <c r="BJ155" s="39" t="s">
        <v>22</v>
      </c>
      <c r="BK155" s="39" t="s">
        <v>22</v>
      </c>
      <c r="BL155" s="40"/>
      <c r="BM155" s="39" t="s">
        <v>22</v>
      </c>
      <c r="BN155" s="40"/>
      <c r="BO155" s="40"/>
      <c r="BP155" s="40"/>
      <c r="BQ155" s="40"/>
      <c r="BR155" s="39" t="s">
        <v>22</v>
      </c>
      <c r="BS155" s="40"/>
      <c r="BT155" s="40"/>
      <c r="BU155" s="39" t="s">
        <v>183</v>
      </c>
      <c r="BV155" s="39" t="s">
        <v>473</v>
      </c>
      <c r="BW155" s="39" t="s">
        <v>472</v>
      </c>
      <c r="BX155" s="40"/>
      <c r="BY155" s="47" t="s">
        <v>471</v>
      </c>
      <c r="BZ155" s="40"/>
      <c r="CA155" s="82"/>
    </row>
    <row r="156" spans="1:79" ht="66" customHeight="1">
      <c r="B156" s="126"/>
      <c r="N156" s="24"/>
      <c r="O156" s="24"/>
      <c r="Q156" s="24"/>
      <c r="W156" s="24"/>
      <c r="AP156" s="24"/>
      <c r="BI156" s="24"/>
      <c r="BU156" s="24"/>
      <c r="BV156" s="30"/>
      <c r="BX156" s="30"/>
      <c r="BY156" s="30"/>
      <c r="BZ156" s="30"/>
      <c r="CA156" s="31"/>
    </row>
    <row r="157" spans="1:79" ht="42" customHeight="1">
      <c r="B157" s="90"/>
      <c r="N157" s="24"/>
      <c r="O157" s="24"/>
      <c r="Q157" s="24"/>
      <c r="W157" s="24"/>
      <c r="AP157" s="24"/>
      <c r="BI157" s="24"/>
      <c r="BU157" s="24"/>
      <c r="BV157" s="30"/>
      <c r="BX157" s="30"/>
      <c r="BY157" s="30"/>
      <c r="BZ157" s="30"/>
      <c r="CA157" s="31"/>
    </row>
    <row r="158" spans="1:79" ht="55.5" customHeight="1">
      <c r="B158" s="90"/>
      <c r="N158" s="24"/>
      <c r="O158" s="24"/>
      <c r="Q158" s="24"/>
      <c r="W158" s="24"/>
      <c r="AP158" s="24"/>
      <c r="BI158" s="24"/>
      <c r="BU158" s="24"/>
      <c r="BV158" s="30"/>
      <c r="BX158" s="30"/>
      <c r="BY158" s="30"/>
      <c r="BZ158" s="30"/>
      <c r="CA158" s="31"/>
    </row>
    <row r="159" spans="1:79" ht="76.5" customHeight="1">
      <c r="B159" s="90"/>
      <c r="N159" s="24"/>
      <c r="O159" s="24"/>
      <c r="Q159" s="24"/>
      <c r="W159" s="24"/>
      <c r="AP159" s="24"/>
      <c r="BI159" s="24"/>
      <c r="BU159" s="24"/>
      <c r="BV159" s="30"/>
      <c r="BX159" s="30"/>
      <c r="BY159" s="30"/>
      <c r="BZ159" s="30"/>
      <c r="CA159" s="31"/>
    </row>
    <row r="160" spans="1:79" ht="60" customHeight="1">
      <c r="B160" s="20"/>
      <c r="N160" s="24"/>
      <c r="O160" s="24"/>
      <c r="Q160" s="24"/>
      <c r="W160" s="24"/>
      <c r="AP160" s="24"/>
      <c r="BI160" s="24"/>
      <c r="BU160" s="24"/>
      <c r="BV160" s="30"/>
      <c r="BX160" s="30"/>
      <c r="BY160" s="30"/>
      <c r="BZ160" s="30"/>
      <c r="CA160" s="31"/>
    </row>
    <row r="161" spans="2:79" ht="60" customHeight="1">
      <c r="B161" s="20"/>
      <c r="N161" s="24"/>
      <c r="O161" s="24"/>
      <c r="Q161" s="24"/>
      <c r="W161" s="24"/>
      <c r="AP161" s="24"/>
      <c r="BI161" s="24"/>
      <c r="BU161" s="24"/>
      <c r="BV161" s="30"/>
      <c r="BX161" s="30"/>
      <c r="BY161" s="30"/>
      <c r="BZ161" s="30"/>
      <c r="CA161" s="31"/>
    </row>
    <row r="162" spans="2:79" ht="60" customHeight="1">
      <c r="B162" s="20"/>
      <c r="N162" s="24"/>
      <c r="O162" s="24"/>
      <c r="Q162" s="24"/>
      <c r="W162" s="24"/>
      <c r="AP162" s="24"/>
      <c r="BI162" s="24"/>
      <c r="BU162" s="24"/>
      <c r="BV162" s="30"/>
      <c r="BX162" s="30"/>
      <c r="BY162" s="30"/>
      <c r="BZ162" s="30"/>
      <c r="CA162" s="31"/>
    </row>
    <row r="163" spans="2:79" ht="60" customHeight="1">
      <c r="B163" s="20"/>
      <c r="N163" s="24"/>
      <c r="O163" s="24"/>
      <c r="Q163" s="24"/>
      <c r="W163" s="24"/>
      <c r="AP163" s="24"/>
      <c r="BI163" s="24"/>
      <c r="BU163" s="24"/>
      <c r="BV163" s="30"/>
      <c r="BX163" s="30"/>
      <c r="BY163" s="30"/>
      <c r="BZ163" s="30"/>
      <c r="CA163" s="31"/>
    </row>
    <row r="164" spans="2:79" ht="60" customHeight="1">
      <c r="B164" s="20"/>
      <c r="N164" s="24"/>
      <c r="O164" s="24"/>
      <c r="Q164" s="24"/>
      <c r="W164" s="24"/>
      <c r="AP164" s="24"/>
      <c r="BI164" s="24"/>
      <c r="BU164" s="24"/>
      <c r="BV164" s="30"/>
      <c r="BX164" s="30"/>
      <c r="BY164" s="30"/>
      <c r="BZ164" s="30"/>
      <c r="CA164" s="31"/>
    </row>
    <row r="165" spans="2:79" ht="60" customHeight="1">
      <c r="B165" s="20"/>
      <c r="N165" s="24"/>
      <c r="O165" s="24"/>
      <c r="Q165" s="24"/>
      <c r="W165" s="24"/>
      <c r="AP165" s="24"/>
      <c r="BI165" s="24"/>
      <c r="BU165" s="24"/>
      <c r="BV165" s="30"/>
      <c r="BX165" s="30"/>
      <c r="BY165" s="30"/>
      <c r="BZ165" s="30"/>
      <c r="CA165" s="31"/>
    </row>
    <row r="166" spans="2:79" ht="60" customHeight="1">
      <c r="B166" s="20"/>
      <c r="N166" s="24"/>
      <c r="O166" s="24"/>
      <c r="Q166" s="24"/>
      <c r="W166" s="24"/>
      <c r="AP166" s="24"/>
      <c r="BI166" s="24"/>
      <c r="BU166" s="24"/>
      <c r="BV166" s="30"/>
      <c r="BX166" s="30"/>
      <c r="BY166" s="30"/>
      <c r="BZ166" s="30"/>
      <c r="CA166" s="31"/>
    </row>
    <row r="167" spans="2:79" ht="60" customHeight="1">
      <c r="B167" s="20"/>
      <c r="N167" s="24"/>
      <c r="O167" s="24"/>
      <c r="Q167" s="24"/>
      <c r="W167" s="24"/>
      <c r="AP167" s="24"/>
      <c r="BI167" s="24"/>
      <c r="BU167" s="24"/>
      <c r="BV167" s="30"/>
      <c r="BX167" s="30"/>
      <c r="BY167" s="30"/>
      <c r="BZ167" s="30"/>
      <c r="CA167" s="31"/>
    </row>
    <row r="168" spans="2:79" ht="60" customHeight="1">
      <c r="B168" s="20"/>
      <c r="N168" s="24"/>
      <c r="O168" s="24"/>
      <c r="Q168" s="24"/>
      <c r="W168" s="24"/>
      <c r="AP168" s="24"/>
      <c r="BI168" s="24"/>
      <c r="BU168" s="24"/>
      <c r="BV168" s="30"/>
      <c r="BX168" s="30"/>
      <c r="BY168" s="30"/>
      <c r="BZ168" s="30"/>
      <c r="CA168" s="31"/>
    </row>
    <row r="169" spans="2:79" ht="60" customHeight="1">
      <c r="B169" s="20"/>
      <c r="N169" s="24"/>
      <c r="O169" s="24"/>
      <c r="Q169" s="24"/>
      <c r="W169" s="24"/>
      <c r="AP169" s="24"/>
      <c r="BI169" s="24"/>
      <c r="BU169" s="24"/>
      <c r="BV169" s="30"/>
      <c r="BX169" s="30"/>
      <c r="BY169" s="30"/>
      <c r="BZ169" s="30"/>
      <c r="CA169" s="31"/>
    </row>
    <row r="170" spans="2:79" ht="60" customHeight="1">
      <c r="B170" s="20"/>
      <c r="N170" s="24"/>
      <c r="O170" s="24"/>
      <c r="Q170" s="24"/>
      <c r="W170" s="24"/>
      <c r="AP170" s="24"/>
      <c r="BI170" s="24"/>
      <c r="BU170" s="24"/>
      <c r="BV170" s="30"/>
      <c r="BX170" s="30"/>
      <c r="BY170" s="30"/>
      <c r="BZ170" s="30"/>
      <c r="CA170" s="31"/>
    </row>
    <row r="171" spans="2:79" ht="60" customHeight="1">
      <c r="B171" s="20"/>
      <c r="N171" s="24"/>
      <c r="O171" s="24"/>
      <c r="Q171" s="24"/>
      <c r="W171" s="24"/>
      <c r="AP171" s="24"/>
      <c r="BI171" s="24"/>
      <c r="BU171" s="24"/>
      <c r="BV171" s="30"/>
      <c r="BX171" s="30"/>
      <c r="BY171" s="30"/>
      <c r="BZ171" s="30"/>
      <c r="CA171" s="31"/>
    </row>
    <row r="172" spans="2:79" ht="60" customHeight="1">
      <c r="B172" s="20"/>
      <c r="N172" s="24"/>
      <c r="O172" s="24"/>
      <c r="Q172" s="24"/>
      <c r="W172" s="24"/>
      <c r="AP172" s="24"/>
      <c r="BI172" s="24"/>
      <c r="BU172" s="24"/>
      <c r="BV172" s="30"/>
      <c r="BX172" s="30"/>
      <c r="BY172" s="30"/>
      <c r="BZ172" s="30"/>
      <c r="CA172" s="31"/>
    </row>
    <row r="173" spans="2:79" ht="60" customHeight="1">
      <c r="B173" s="20"/>
      <c r="N173" s="24"/>
      <c r="O173" s="24"/>
      <c r="Q173" s="24"/>
      <c r="W173" s="24"/>
      <c r="AP173" s="24"/>
      <c r="BI173" s="24"/>
      <c r="BU173" s="24"/>
      <c r="BV173" s="30"/>
      <c r="BX173" s="30"/>
      <c r="BY173" s="30"/>
      <c r="BZ173" s="30"/>
      <c r="CA173" s="31"/>
    </row>
    <row r="174" spans="2:79" ht="60" customHeight="1">
      <c r="B174" s="20"/>
      <c r="N174" s="24"/>
      <c r="O174" s="24"/>
      <c r="Q174" s="24"/>
      <c r="W174" s="24"/>
      <c r="AP174" s="24"/>
      <c r="BI174" s="24"/>
      <c r="BU174" s="24"/>
      <c r="BV174" s="30"/>
      <c r="BX174" s="30"/>
      <c r="BY174" s="30"/>
      <c r="BZ174" s="30"/>
      <c r="CA174" s="31"/>
    </row>
    <row r="175" spans="2:79" ht="60" customHeight="1">
      <c r="B175" s="20"/>
      <c r="N175" s="24"/>
      <c r="O175" s="24"/>
      <c r="Q175" s="24"/>
      <c r="W175" s="24"/>
      <c r="AP175" s="24"/>
      <c r="BI175" s="24"/>
      <c r="BU175" s="24"/>
      <c r="BV175" s="30"/>
      <c r="BX175" s="30"/>
      <c r="BY175" s="30"/>
      <c r="BZ175" s="30"/>
      <c r="CA175" s="31"/>
    </row>
    <row r="176" spans="2:79" ht="60" customHeight="1">
      <c r="B176" s="20"/>
      <c r="N176" s="24"/>
      <c r="O176" s="24"/>
      <c r="Q176" s="24"/>
      <c r="W176" s="24"/>
      <c r="AP176" s="24"/>
      <c r="BI176" s="24"/>
      <c r="BU176" s="24"/>
      <c r="BV176" s="30"/>
      <c r="BX176" s="30"/>
      <c r="BY176" s="30"/>
      <c r="BZ176" s="30"/>
      <c r="CA176" s="31"/>
    </row>
    <row r="177" spans="2:79" ht="60" customHeight="1">
      <c r="B177" s="20"/>
      <c r="N177" s="24"/>
      <c r="O177" s="24"/>
      <c r="Q177" s="24"/>
      <c r="W177" s="24"/>
      <c r="AP177" s="24"/>
      <c r="BI177" s="24"/>
      <c r="BU177" s="24"/>
      <c r="BV177" s="30"/>
      <c r="BX177" s="30"/>
      <c r="BY177" s="30"/>
      <c r="BZ177" s="30"/>
      <c r="CA177" s="31"/>
    </row>
    <row r="178" spans="2:79" ht="60" customHeight="1">
      <c r="B178" s="20"/>
      <c r="N178" s="24"/>
      <c r="O178" s="24"/>
      <c r="Q178" s="24"/>
      <c r="W178" s="24"/>
      <c r="AP178" s="24"/>
      <c r="BI178" s="24"/>
      <c r="BU178" s="24"/>
      <c r="BV178" s="30"/>
      <c r="BX178" s="30"/>
      <c r="BY178" s="30"/>
      <c r="BZ178" s="30"/>
      <c r="CA178" s="31"/>
    </row>
    <row r="179" spans="2:79" ht="60" customHeight="1">
      <c r="B179" s="20"/>
      <c r="N179" s="24"/>
      <c r="O179" s="24"/>
      <c r="Q179" s="24"/>
      <c r="W179" s="24"/>
      <c r="AP179" s="24"/>
      <c r="BI179" s="24"/>
      <c r="BU179" s="24"/>
      <c r="BV179" s="30"/>
      <c r="BX179" s="30"/>
      <c r="BY179" s="30"/>
      <c r="BZ179" s="30"/>
      <c r="CA179" s="31"/>
    </row>
    <row r="180" spans="2:79" ht="60" customHeight="1">
      <c r="B180" s="20"/>
      <c r="N180" s="24"/>
      <c r="O180" s="24"/>
      <c r="Q180" s="24"/>
      <c r="W180" s="24"/>
      <c r="AP180" s="24"/>
      <c r="BI180" s="24"/>
      <c r="BU180" s="24"/>
      <c r="BV180" s="30"/>
      <c r="BX180" s="30"/>
      <c r="BY180" s="30"/>
      <c r="BZ180" s="30"/>
      <c r="CA180" s="31"/>
    </row>
    <row r="181" spans="2:79" ht="60" customHeight="1">
      <c r="B181" s="20"/>
      <c r="N181" s="24"/>
      <c r="O181" s="24"/>
      <c r="Q181" s="24"/>
      <c r="W181" s="24"/>
      <c r="AP181" s="24"/>
      <c r="BI181" s="24"/>
      <c r="BU181" s="24"/>
      <c r="BV181" s="30"/>
      <c r="BX181" s="30"/>
      <c r="BY181" s="30"/>
      <c r="BZ181" s="30"/>
      <c r="CA181" s="31"/>
    </row>
    <row r="182" spans="2:79" ht="60" customHeight="1">
      <c r="B182" s="20"/>
      <c r="N182" s="24"/>
      <c r="O182" s="24"/>
      <c r="Q182" s="24"/>
      <c r="W182" s="24"/>
      <c r="AP182" s="24"/>
      <c r="BI182" s="24"/>
      <c r="BU182" s="24"/>
      <c r="BV182" s="30"/>
      <c r="BX182" s="30"/>
      <c r="BY182" s="30"/>
      <c r="BZ182" s="30"/>
      <c r="CA182" s="31"/>
    </row>
    <row r="183" spans="2:79" ht="60" customHeight="1">
      <c r="B183" s="20"/>
      <c r="N183" s="24"/>
      <c r="O183" s="24"/>
      <c r="Q183" s="24"/>
      <c r="W183" s="24"/>
      <c r="AP183" s="24"/>
      <c r="BI183" s="24"/>
      <c r="BU183" s="24"/>
      <c r="BV183" s="30"/>
      <c r="BX183" s="30"/>
      <c r="BY183" s="30"/>
      <c r="BZ183" s="30"/>
      <c r="CA183" s="31"/>
    </row>
    <row r="184" spans="2:79" ht="60" customHeight="1">
      <c r="B184" s="20"/>
      <c r="N184" s="24"/>
      <c r="O184" s="24"/>
      <c r="Q184" s="24"/>
      <c r="W184" s="24"/>
      <c r="AP184" s="24"/>
      <c r="BI184" s="24"/>
      <c r="BU184" s="24"/>
      <c r="BV184" s="30"/>
      <c r="BX184" s="30"/>
      <c r="BY184" s="30"/>
      <c r="BZ184" s="30"/>
      <c r="CA184" s="31"/>
    </row>
    <row r="185" spans="2:79" ht="60" customHeight="1">
      <c r="B185" s="20"/>
      <c r="N185" s="24"/>
      <c r="O185" s="24"/>
      <c r="Q185" s="24"/>
      <c r="W185" s="24"/>
      <c r="AP185" s="24"/>
      <c r="BI185" s="24"/>
      <c r="BU185" s="24"/>
      <c r="BV185" s="30"/>
      <c r="BX185" s="30"/>
      <c r="BY185" s="30"/>
      <c r="BZ185" s="30"/>
      <c r="CA185" s="31"/>
    </row>
    <row r="186" spans="2:79" ht="60" customHeight="1">
      <c r="B186" s="20"/>
      <c r="N186" s="24"/>
      <c r="O186" s="24"/>
      <c r="Q186" s="24"/>
      <c r="W186" s="24"/>
      <c r="AP186" s="24"/>
      <c r="BI186" s="24"/>
      <c r="BU186" s="24"/>
      <c r="BV186" s="30"/>
      <c r="BX186" s="30"/>
      <c r="BY186" s="30"/>
      <c r="BZ186" s="30"/>
      <c r="CA186" s="31"/>
    </row>
    <row r="187" spans="2:79" ht="60" customHeight="1">
      <c r="B187" s="20"/>
      <c r="N187" s="24"/>
      <c r="O187" s="24"/>
      <c r="Q187" s="24"/>
      <c r="W187" s="24"/>
      <c r="AP187" s="24"/>
      <c r="BI187" s="24"/>
      <c r="BU187" s="24"/>
      <c r="BV187" s="30"/>
      <c r="BX187" s="30"/>
      <c r="BY187" s="30"/>
      <c r="BZ187" s="30"/>
      <c r="CA187" s="31"/>
    </row>
    <row r="188" spans="2:79" ht="60" customHeight="1">
      <c r="B188" s="20"/>
      <c r="N188" s="24"/>
      <c r="O188" s="24"/>
      <c r="Q188" s="24"/>
      <c r="W188" s="24"/>
      <c r="AP188" s="24"/>
      <c r="BI188" s="24"/>
      <c r="BU188" s="24"/>
      <c r="BV188" s="30"/>
      <c r="BX188" s="30"/>
      <c r="BY188" s="30"/>
      <c r="BZ188" s="30"/>
      <c r="CA188" s="31"/>
    </row>
    <row r="189" spans="2:79" ht="60" customHeight="1">
      <c r="B189" s="20"/>
      <c r="N189" s="24"/>
      <c r="O189" s="24"/>
      <c r="Q189" s="24"/>
      <c r="W189" s="24"/>
      <c r="AP189" s="24"/>
      <c r="BI189" s="24"/>
      <c r="BU189" s="24"/>
      <c r="BV189" s="30"/>
      <c r="BX189" s="30"/>
      <c r="BY189" s="30"/>
      <c r="BZ189" s="30"/>
      <c r="CA189" s="31"/>
    </row>
    <row r="190" spans="2:79" ht="60" customHeight="1">
      <c r="B190" s="20"/>
      <c r="N190" s="24"/>
      <c r="O190" s="24"/>
      <c r="Q190" s="24"/>
      <c r="W190" s="24"/>
      <c r="AP190" s="24"/>
      <c r="BI190" s="24"/>
      <c r="BU190" s="24"/>
      <c r="BV190" s="30"/>
      <c r="BX190" s="30"/>
      <c r="BY190" s="30"/>
      <c r="BZ190" s="30"/>
      <c r="CA190" s="31"/>
    </row>
    <row r="191" spans="2:79" ht="60" customHeight="1">
      <c r="B191" s="20"/>
      <c r="N191" s="24"/>
      <c r="O191" s="24"/>
      <c r="Q191" s="24"/>
      <c r="W191" s="24"/>
      <c r="AP191" s="24"/>
      <c r="BI191" s="24"/>
      <c r="BU191" s="24"/>
      <c r="BV191" s="30"/>
      <c r="BX191" s="30"/>
      <c r="BY191" s="30"/>
      <c r="BZ191" s="30"/>
      <c r="CA191" s="31"/>
    </row>
    <row r="192" spans="2:79" ht="60" customHeight="1">
      <c r="B192" s="20"/>
      <c r="N192" s="24"/>
      <c r="O192" s="24"/>
      <c r="Q192" s="24"/>
      <c r="W192" s="24"/>
      <c r="AP192" s="24"/>
      <c r="BI192" s="24"/>
      <c r="BU192" s="24"/>
      <c r="BV192" s="30"/>
      <c r="BX192" s="30"/>
      <c r="BY192" s="30"/>
      <c r="BZ192" s="30"/>
      <c r="CA192" s="31"/>
    </row>
    <row r="193" spans="2:79" ht="60" customHeight="1">
      <c r="B193" s="20"/>
      <c r="N193" s="24"/>
      <c r="O193" s="24"/>
      <c r="Q193" s="24"/>
      <c r="W193" s="24"/>
      <c r="AP193" s="24"/>
      <c r="BI193" s="24"/>
      <c r="BU193" s="24"/>
      <c r="BV193" s="30"/>
      <c r="BX193" s="30"/>
      <c r="BY193" s="30"/>
      <c r="BZ193" s="30"/>
      <c r="CA193" s="31"/>
    </row>
    <row r="194" spans="2:79" ht="60" customHeight="1">
      <c r="B194" s="20"/>
      <c r="N194" s="24"/>
      <c r="O194" s="24"/>
      <c r="Q194" s="24"/>
      <c r="W194" s="24"/>
      <c r="AP194" s="24"/>
      <c r="BI194" s="24"/>
      <c r="BU194" s="24"/>
      <c r="BV194" s="30"/>
      <c r="BX194" s="30"/>
      <c r="BY194" s="30"/>
      <c r="BZ194" s="30"/>
      <c r="CA194" s="31"/>
    </row>
    <row r="195" spans="2:79" ht="60" customHeight="1">
      <c r="B195" s="20"/>
      <c r="N195" s="24"/>
      <c r="O195" s="24"/>
      <c r="Q195" s="24"/>
      <c r="W195" s="24"/>
      <c r="AP195" s="24"/>
      <c r="BI195" s="24"/>
      <c r="BU195" s="24"/>
      <c r="BV195" s="30"/>
      <c r="BX195" s="30"/>
      <c r="BY195" s="30"/>
      <c r="BZ195" s="30"/>
      <c r="CA195" s="31"/>
    </row>
    <row r="196" spans="2:79" ht="60" customHeight="1">
      <c r="B196" s="20"/>
      <c r="N196" s="24"/>
      <c r="O196" s="24"/>
      <c r="Q196" s="24"/>
      <c r="W196" s="24"/>
      <c r="AP196" s="24"/>
      <c r="BI196" s="24"/>
      <c r="BU196" s="24"/>
      <c r="BV196" s="30"/>
      <c r="BX196" s="30"/>
      <c r="BY196" s="30"/>
      <c r="BZ196" s="30"/>
      <c r="CA196" s="31"/>
    </row>
    <row r="197" spans="2:79" ht="60" customHeight="1">
      <c r="B197" s="20"/>
      <c r="N197" s="24"/>
      <c r="O197" s="24"/>
      <c r="Q197" s="24"/>
      <c r="W197" s="24"/>
      <c r="AP197" s="24"/>
      <c r="BI197" s="24"/>
      <c r="BU197" s="24"/>
      <c r="BV197" s="30"/>
      <c r="BX197" s="30"/>
      <c r="BY197" s="30"/>
      <c r="BZ197" s="30"/>
      <c r="CA197" s="31"/>
    </row>
    <row r="198" spans="2:79" ht="60" customHeight="1">
      <c r="B198" s="20"/>
      <c r="N198" s="24"/>
      <c r="O198" s="24"/>
      <c r="Q198" s="24"/>
      <c r="W198" s="24"/>
      <c r="AP198" s="24"/>
      <c r="BI198" s="24"/>
      <c r="BU198" s="24"/>
      <c r="BV198" s="30"/>
      <c r="BX198" s="30"/>
      <c r="BY198" s="30"/>
      <c r="BZ198" s="30"/>
      <c r="CA198" s="31"/>
    </row>
    <row r="199" spans="2:79" ht="60" customHeight="1">
      <c r="B199" s="20"/>
      <c r="N199" s="24"/>
      <c r="O199" s="24"/>
      <c r="Q199" s="24"/>
      <c r="W199" s="24"/>
      <c r="AP199" s="24"/>
      <c r="BI199" s="24"/>
      <c r="BU199" s="24"/>
      <c r="BV199" s="30"/>
      <c r="BX199" s="30"/>
      <c r="BY199" s="30"/>
      <c r="BZ199" s="30"/>
      <c r="CA199" s="31"/>
    </row>
    <row r="200" spans="2:79" ht="60" customHeight="1">
      <c r="B200" s="20"/>
      <c r="N200" s="24"/>
      <c r="O200" s="24"/>
      <c r="Q200" s="24"/>
      <c r="W200" s="24"/>
      <c r="AP200" s="24"/>
      <c r="BI200" s="24"/>
      <c r="BU200" s="24"/>
      <c r="BV200" s="30"/>
      <c r="BX200" s="30"/>
      <c r="BY200" s="30"/>
      <c r="BZ200" s="30"/>
      <c r="CA200" s="31"/>
    </row>
    <row r="201" spans="2:79" ht="60" customHeight="1">
      <c r="B201" s="20"/>
      <c r="N201" s="24"/>
      <c r="O201" s="24"/>
      <c r="Q201" s="24"/>
      <c r="W201" s="24"/>
      <c r="AP201" s="24"/>
      <c r="BI201" s="24"/>
      <c r="BU201" s="24"/>
      <c r="BV201" s="30"/>
      <c r="BX201" s="30"/>
      <c r="BY201" s="30"/>
      <c r="BZ201" s="30"/>
      <c r="CA201" s="31"/>
    </row>
    <row r="202" spans="2:79" ht="60" customHeight="1">
      <c r="B202" s="20"/>
      <c r="N202" s="24"/>
      <c r="O202" s="24"/>
      <c r="Q202" s="24"/>
      <c r="W202" s="24"/>
      <c r="AP202" s="24"/>
      <c r="BI202" s="24"/>
      <c r="BU202" s="24"/>
      <c r="BV202" s="30"/>
      <c r="BX202" s="30"/>
      <c r="BY202" s="30"/>
      <c r="BZ202" s="30"/>
      <c r="CA202" s="31"/>
    </row>
    <row r="203" spans="2:79" ht="60" customHeight="1">
      <c r="B203" s="20"/>
      <c r="N203" s="24"/>
      <c r="O203" s="24"/>
      <c r="Q203" s="24"/>
      <c r="W203" s="24"/>
      <c r="AP203" s="24"/>
      <c r="BI203" s="24"/>
      <c r="BU203" s="24"/>
      <c r="BV203" s="30"/>
      <c r="BX203" s="30"/>
      <c r="BY203" s="30"/>
      <c r="BZ203" s="30"/>
      <c r="CA203" s="31"/>
    </row>
    <row r="204" spans="2:79" ht="60" customHeight="1">
      <c r="B204" s="20"/>
      <c r="N204" s="24"/>
      <c r="O204" s="24"/>
      <c r="Q204" s="24"/>
      <c r="W204" s="24"/>
      <c r="AP204" s="24"/>
      <c r="BI204" s="24"/>
      <c r="BU204" s="24"/>
      <c r="BV204" s="30"/>
      <c r="BX204" s="30"/>
      <c r="BY204" s="30"/>
      <c r="BZ204" s="30"/>
      <c r="CA204" s="31"/>
    </row>
    <row r="205" spans="2:79" ht="60" customHeight="1">
      <c r="B205" s="20"/>
      <c r="N205" s="24"/>
      <c r="O205" s="24"/>
      <c r="Q205" s="24"/>
      <c r="W205" s="24"/>
      <c r="AP205" s="24"/>
      <c r="BI205" s="24"/>
      <c r="BU205" s="24"/>
      <c r="BV205" s="30"/>
      <c r="BX205" s="30"/>
      <c r="BY205" s="30"/>
      <c r="BZ205" s="30"/>
      <c r="CA205" s="31"/>
    </row>
    <row r="206" spans="2:79" ht="60" customHeight="1">
      <c r="B206" s="20"/>
      <c r="N206" s="24"/>
      <c r="O206" s="24"/>
      <c r="Q206" s="24"/>
      <c r="W206" s="24"/>
      <c r="AP206" s="24"/>
      <c r="BI206" s="24"/>
      <c r="BU206" s="24"/>
      <c r="BV206" s="30"/>
      <c r="BX206" s="30"/>
      <c r="BY206" s="30"/>
      <c r="BZ206" s="30"/>
      <c r="CA206" s="31"/>
    </row>
    <row r="207" spans="2:79" ht="60" customHeight="1">
      <c r="B207" s="20"/>
      <c r="N207" s="24"/>
      <c r="O207" s="24"/>
      <c r="Q207" s="24"/>
      <c r="W207" s="24"/>
      <c r="AP207" s="24"/>
      <c r="BI207" s="24"/>
      <c r="BU207" s="24"/>
      <c r="BV207" s="30"/>
      <c r="BX207" s="30"/>
      <c r="BY207" s="30"/>
      <c r="BZ207" s="30"/>
      <c r="CA207" s="31"/>
    </row>
    <row r="208" spans="2:79" ht="60" customHeight="1">
      <c r="B208" s="20"/>
      <c r="N208" s="24"/>
      <c r="O208" s="24"/>
      <c r="Q208" s="24"/>
      <c r="W208" s="24"/>
      <c r="AP208" s="24"/>
      <c r="BI208" s="24"/>
      <c r="BU208" s="24"/>
      <c r="BV208" s="30"/>
      <c r="BX208" s="30"/>
      <c r="BY208" s="30"/>
      <c r="BZ208" s="30"/>
      <c r="CA208" s="31"/>
    </row>
    <row r="209" spans="2:79" ht="60" customHeight="1">
      <c r="B209" s="20"/>
      <c r="N209" s="24"/>
      <c r="O209" s="24"/>
      <c r="Q209" s="24"/>
      <c r="W209" s="24"/>
      <c r="AP209" s="24"/>
      <c r="BI209" s="24"/>
      <c r="BU209" s="24"/>
      <c r="BV209" s="30"/>
      <c r="BX209" s="30"/>
      <c r="BY209" s="30"/>
      <c r="BZ209" s="30"/>
      <c r="CA209" s="31"/>
    </row>
    <row r="210" spans="2:79" ht="60" customHeight="1">
      <c r="B210" s="20"/>
      <c r="N210" s="24"/>
      <c r="O210" s="24"/>
      <c r="Q210" s="24"/>
      <c r="W210" s="24"/>
      <c r="AP210" s="24"/>
      <c r="BI210" s="24"/>
      <c r="BU210" s="24"/>
      <c r="BV210" s="30"/>
      <c r="BX210" s="30"/>
      <c r="BY210" s="30"/>
      <c r="BZ210" s="30"/>
      <c r="CA210" s="31"/>
    </row>
    <row r="211" spans="2:79" ht="60" customHeight="1">
      <c r="B211" s="20"/>
      <c r="N211" s="24"/>
      <c r="O211" s="24"/>
      <c r="Q211" s="24"/>
      <c r="W211" s="24"/>
      <c r="AP211" s="24"/>
      <c r="BI211" s="24"/>
      <c r="BU211" s="24"/>
      <c r="BV211" s="30"/>
      <c r="BX211" s="30"/>
      <c r="BY211" s="30"/>
      <c r="BZ211" s="30"/>
      <c r="CA211" s="31"/>
    </row>
    <row r="212" spans="2:79" ht="60" customHeight="1">
      <c r="B212" s="20"/>
      <c r="N212" s="24"/>
      <c r="O212" s="24"/>
      <c r="Q212" s="24"/>
      <c r="W212" s="24"/>
      <c r="AP212" s="24"/>
      <c r="BI212" s="24"/>
      <c r="BU212" s="24"/>
      <c r="BV212" s="30"/>
      <c r="BX212" s="30"/>
      <c r="BY212" s="30"/>
      <c r="BZ212" s="30"/>
      <c r="CA212" s="31"/>
    </row>
    <row r="213" spans="2:79" ht="60" customHeight="1">
      <c r="B213" s="20"/>
      <c r="N213" s="24"/>
      <c r="O213" s="24"/>
      <c r="Q213" s="24"/>
      <c r="W213" s="24"/>
      <c r="AP213" s="24"/>
      <c r="BI213" s="24"/>
      <c r="BU213" s="24"/>
      <c r="BV213" s="30"/>
      <c r="BX213" s="30"/>
      <c r="BY213" s="30"/>
      <c r="BZ213" s="30"/>
      <c r="CA213" s="31"/>
    </row>
    <row r="214" spans="2:79" ht="60" customHeight="1">
      <c r="B214" s="20"/>
      <c r="N214" s="24"/>
      <c r="O214" s="24"/>
      <c r="Q214" s="24"/>
      <c r="W214" s="24"/>
      <c r="AP214" s="24"/>
      <c r="BI214" s="24"/>
      <c r="BU214" s="24"/>
      <c r="BV214" s="30"/>
      <c r="BX214" s="30"/>
      <c r="BY214" s="30"/>
      <c r="BZ214" s="30"/>
      <c r="CA214" s="31"/>
    </row>
    <row r="215" spans="2:79" ht="60" customHeight="1">
      <c r="B215" s="20"/>
      <c r="N215" s="24"/>
      <c r="O215" s="24"/>
      <c r="Q215" s="24"/>
      <c r="W215" s="24"/>
      <c r="AP215" s="24"/>
      <c r="BI215" s="24"/>
      <c r="BU215" s="24"/>
      <c r="BV215" s="30"/>
      <c r="BX215" s="30"/>
      <c r="BY215" s="30"/>
      <c r="BZ215" s="30"/>
      <c r="CA215" s="31"/>
    </row>
    <row r="216" spans="2:79" ht="60" customHeight="1">
      <c r="B216" s="20"/>
      <c r="N216" s="24"/>
      <c r="O216" s="24"/>
      <c r="Q216" s="24"/>
      <c r="W216" s="24"/>
      <c r="AP216" s="24"/>
      <c r="BI216" s="24"/>
      <c r="BU216" s="24"/>
      <c r="BV216" s="30"/>
      <c r="BX216" s="30"/>
      <c r="BY216" s="30"/>
      <c r="BZ216" s="30"/>
      <c r="CA216" s="31"/>
    </row>
    <row r="217" spans="2:79" ht="60" customHeight="1">
      <c r="B217" s="20"/>
      <c r="N217" s="24"/>
      <c r="O217" s="24"/>
      <c r="Q217" s="24"/>
      <c r="W217" s="24"/>
      <c r="AP217" s="24"/>
      <c r="BI217" s="24"/>
      <c r="BU217" s="24"/>
      <c r="BV217" s="30"/>
      <c r="BX217" s="30"/>
      <c r="BY217" s="30"/>
      <c r="BZ217" s="30"/>
      <c r="CA217" s="31"/>
    </row>
    <row r="218" spans="2:79" ht="60" customHeight="1">
      <c r="B218" s="20"/>
      <c r="N218" s="24"/>
      <c r="O218" s="24"/>
      <c r="Q218" s="24"/>
      <c r="W218" s="24"/>
      <c r="AP218" s="24"/>
      <c r="BI218" s="24"/>
      <c r="BU218" s="24"/>
      <c r="BV218" s="30"/>
      <c r="BX218" s="30"/>
      <c r="BY218" s="30"/>
      <c r="BZ218" s="30"/>
      <c r="CA218" s="31"/>
    </row>
    <row r="219" spans="2:79" ht="60" customHeight="1">
      <c r="B219" s="20"/>
      <c r="N219" s="24"/>
      <c r="O219" s="24"/>
      <c r="Q219" s="24"/>
      <c r="W219" s="24"/>
      <c r="AP219" s="24"/>
      <c r="BI219" s="24"/>
      <c r="BU219" s="24"/>
      <c r="BV219" s="30"/>
      <c r="BX219" s="30"/>
      <c r="BY219" s="30"/>
      <c r="BZ219" s="30"/>
      <c r="CA219" s="31"/>
    </row>
    <row r="220" spans="2:79" ht="60" customHeight="1">
      <c r="B220" s="20"/>
      <c r="N220" s="24"/>
      <c r="O220" s="24"/>
      <c r="Q220" s="24"/>
      <c r="W220" s="24"/>
      <c r="AP220" s="24"/>
      <c r="BI220" s="24"/>
      <c r="BU220" s="24"/>
      <c r="BV220" s="30"/>
      <c r="BX220" s="30"/>
      <c r="BY220" s="30"/>
      <c r="BZ220" s="30"/>
      <c r="CA220" s="31"/>
    </row>
    <row r="221" spans="2:79" ht="60" customHeight="1">
      <c r="B221" s="20"/>
      <c r="N221" s="24"/>
      <c r="O221" s="24"/>
      <c r="Q221" s="24"/>
      <c r="W221" s="24"/>
      <c r="AP221" s="24"/>
      <c r="BI221" s="24"/>
      <c r="BU221" s="24"/>
      <c r="BV221" s="30"/>
      <c r="BX221" s="30"/>
      <c r="BY221" s="30"/>
      <c r="BZ221" s="30"/>
      <c r="CA221" s="31"/>
    </row>
    <row r="222" spans="2:79" ht="60" customHeight="1">
      <c r="B222" s="20"/>
      <c r="N222" s="24"/>
      <c r="O222" s="24"/>
      <c r="Q222" s="24"/>
      <c r="W222" s="24"/>
      <c r="AP222" s="24"/>
      <c r="BI222" s="24"/>
      <c r="BU222" s="24"/>
      <c r="BV222" s="30"/>
      <c r="BX222" s="30"/>
      <c r="BY222" s="30"/>
      <c r="BZ222" s="30"/>
      <c r="CA222" s="31"/>
    </row>
    <row r="223" spans="2:79" ht="60" customHeight="1">
      <c r="B223" s="20"/>
      <c r="N223" s="24"/>
      <c r="O223" s="24"/>
      <c r="Q223" s="24"/>
      <c r="W223" s="24"/>
      <c r="AP223" s="24"/>
      <c r="BI223" s="24"/>
      <c r="BU223" s="24"/>
      <c r="BV223" s="30"/>
      <c r="BX223" s="30"/>
      <c r="BY223" s="30"/>
      <c r="BZ223" s="30"/>
      <c r="CA223" s="31"/>
    </row>
    <row r="224" spans="2:79" ht="60" customHeight="1">
      <c r="B224" s="20"/>
      <c r="N224" s="24"/>
      <c r="O224" s="24"/>
      <c r="Q224" s="24"/>
      <c r="W224" s="24"/>
      <c r="AP224" s="24"/>
      <c r="BI224" s="24"/>
      <c r="BU224" s="24"/>
      <c r="BV224" s="30"/>
      <c r="BX224" s="30"/>
      <c r="BY224" s="30"/>
      <c r="BZ224" s="30"/>
      <c r="CA224" s="31"/>
    </row>
    <row r="225" spans="2:79" ht="60" customHeight="1">
      <c r="B225" s="20"/>
      <c r="N225" s="24"/>
      <c r="O225" s="24"/>
      <c r="Q225" s="24"/>
      <c r="W225" s="24"/>
      <c r="AP225" s="24"/>
      <c r="BI225" s="24"/>
      <c r="BU225" s="24"/>
      <c r="BV225" s="30"/>
      <c r="BX225" s="30"/>
      <c r="BY225" s="30"/>
      <c r="BZ225" s="30"/>
      <c r="CA225" s="31"/>
    </row>
    <row r="226" spans="2:79" ht="60" customHeight="1">
      <c r="B226" s="20"/>
      <c r="N226" s="24"/>
      <c r="O226" s="24"/>
      <c r="Q226" s="24"/>
      <c r="W226" s="24"/>
      <c r="AP226" s="24"/>
      <c r="BI226" s="24"/>
      <c r="BU226" s="24"/>
      <c r="BV226" s="30"/>
      <c r="BX226" s="30"/>
      <c r="BY226" s="30"/>
      <c r="BZ226" s="30"/>
      <c r="CA226" s="31"/>
    </row>
    <row r="227" spans="2:79" ht="60" customHeight="1">
      <c r="B227" s="20"/>
      <c r="N227" s="24"/>
      <c r="O227" s="24"/>
      <c r="Q227" s="24"/>
      <c r="W227" s="24"/>
      <c r="AP227" s="24"/>
      <c r="BI227" s="24"/>
      <c r="BU227" s="24"/>
      <c r="BV227" s="30"/>
      <c r="BX227" s="30"/>
      <c r="BY227" s="30"/>
      <c r="BZ227" s="30"/>
      <c r="CA227" s="31"/>
    </row>
    <row r="228" spans="2:79" ht="60" customHeight="1">
      <c r="B228" s="20"/>
      <c r="N228" s="24"/>
      <c r="O228" s="24"/>
      <c r="Q228" s="24"/>
      <c r="W228" s="24"/>
      <c r="AP228" s="24"/>
      <c r="BI228" s="24"/>
      <c r="BU228" s="24"/>
      <c r="BV228" s="30"/>
      <c r="BX228" s="30"/>
      <c r="BY228" s="30"/>
      <c r="BZ228" s="30"/>
      <c r="CA228" s="31"/>
    </row>
    <row r="229" spans="2:79" ht="60" customHeight="1">
      <c r="B229" s="20"/>
      <c r="N229" s="24"/>
      <c r="O229" s="24"/>
      <c r="Q229" s="24"/>
      <c r="W229" s="24"/>
      <c r="AP229" s="24"/>
      <c r="BI229" s="24"/>
      <c r="BU229" s="24"/>
      <c r="BV229" s="30"/>
      <c r="BX229" s="30"/>
      <c r="BY229" s="30"/>
      <c r="BZ229" s="30"/>
      <c r="CA229" s="31"/>
    </row>
    <row r="230" spans="2:79" ht="60" customHeight="1">
      <c r="B230" s="20"/>
      <c r="N230" s="24"/>
      <c r="O230" s="24"/>
      <c r="Q230" s="24"/>
      <c r="W230" s="24"/>
      <c r="AP230" s="24"/>
      <c r="BI230" s="24"/>
      <c r="BU230" s="24"/>
      <c r="BV230" s="30"/>
      <c r="BX230" s="30"/>
      <c r="BY230" s="30"/>
      <c r="BZ230" s="30"/>
      <c r="CA230" s="31"/>
    </row>
    <row r="231" spans="2:79" ht="60" customHeight="1">
      <c r="B231" s="20"/>
      <c r="N231" s="24"/>
      <c r="O231" s="24"/>
      <c r="Q231" s="24"/>
      <c r="W231" s="24"/>
      <c r="AP231" s="24"/>
      <c r="BI231" s="24"/>
      <c r="BU231" s="24"/>
      <c r="BV231" s="30"/>
      <c r="BX231" s="30"/>
      <c r="BY231" s="30"/>
      <c r="BZ231" s="30"/>
      <c r="CA231" s="31"/>
    </row>
    <row r="232" spans="2:79" ht="60" customHeight="1">
      <c r="B232" s="20"/>
      <c r="N232" s="24"/>
      <c r="O232" s="24"/>
      <c r="Q232" s="24"/>
      <c r="W232" s="24"/>
      <c r="AP232" s="24"/>
      <c r="BI232" s="24"/>
      <c r="BU232" s="24"/>
      <c r="BV232" s="30"/>
      <c r="BX232" s="30"/>
      <c r="BY232" s="30"/>
      <c r="BZ232" s="30"/>
      <c r="CA232" s="31"/>
    </row>
    <row r="233" spans="2:79" ht="60" customHeight="1">
      <c r="B233" s="20"/>
      <c r="N233" s="24"/>
      <c r="O233" s="24"/>
      <c r="Q233" s="24"/>
      <c r="W233" s="24"/>
      <c r="AP233" s="24"/>
      <c r="BI233" s="24"/>
      <c r="BU233" s="24"/>
      <c r="BV233" s="30"/>
      <c r="BX233" s="30"/>
      <c r="BY233" s="30"/>
      <c r="BZ233" s="30"/>
      <c r="CA233" s="31"/>
    </row>
    <row r="234" spans="2:79" ht="60" customHeight="1">
      <c r="B234" s="20"/>
      <c r="N234" s="24"/>
      <c r="O234" s="24"/>
      <c r="Q234" s="24"/>
      <c r="W234" s="24"/>
      <c r="AP234" s="24"/>
      <c r="BI234" s="24"/>
      <c r="BU234" s="24"/>
      <c r="BV234" s="30"/>
      <c r="BX234" s="30"/>
      <c r="BY234" s="30"/>
      <c r="BZ234" s="30"/>
      <c r="CA234" s="31"/>
    </row>
    <row r="235" spans="2:79" ht="60" customHeight="1">
      <c r="B235" s="20"/>
      <c r="N235" s="24"/>
      <c r="O235" s="24"/>
      <c r="Q235" s="24"/>
      <c r="W235" s="24"/>
      <c r="AP235" s="24"/>
      <c r="BI235" s="24"/>
      <c r="BU235" s="24"/>
      <c r="BV235" s="30"/>
      <c r="BX235" s="30"/>
      <c r="BY235" s="30"/>
      <c r="BZ235" s="30"/>
      <c r="CA235" s="31"/>
    </row>
    <row r="236" spans="2:79" ht="60" customHeight="1">
      <c r="B236" s="20"/>
      <c r="N236" s="24"/>
      <c r="O236" s="24"/>
      <c r="Q236" s="24"/>
      <c r="W236" s="24"/>
      <c r="AP236" s="24"/>
      <c r="BI236" s="24"/>
      <c r="BU236" s="24"/>
      <c r="BV236" s="30"/>
      <c r="BX236" s="30"/>
      <c r="BY236" s="30"/>
      <c r="BZ236" s="30"/>
      <c r="CA236" s="31"/>
    </row>
    <row r="237" spans="2:79" ht="60" customHeight="1">
      <c r="B237" s="20"/>
      <c r="N237" s="24"/>
      <c r="O237" s="24"/>
      <c r="Q237" s="24"/>
      <c r="W237" s="24"/>
      <c r="AP237" s="24"/>
      <c r="BI237" s="24"/>
      <c r="BU237" s="24"/>
      <c r="BV237" s="30"/>
      <c r="BX237" s="30"/>
      <c r="BY237" s="30"/>
      <c r="BZ237" s="30"/>
      <c r="CA237" s="31"/>
    </row>
    <row r="238" spans="2:79" ht="60" customHeight="1">
      <c r="B238" s="20"/>
      <c r="N238" s="24"/>
      <c r="O238" s="24"/>
      <c r="Q238" s="24"/>
      <c r="W238" s="24"/>
      <c r="AP238" s="24"/>
      <c r="BI238" s="24"/>
      <c r="BU238" s="24"/>
      <c r="BV238" s="30"/>
      <c r="BX238" s="30"/>
      <c r="BY238" s="30"/>
      <c r="BZ238" s="30"/>
      <c r="CA238" s="31"/>
    </row>
    <row r="239" spans="2:79" ht="60" customHeight="1">
      <c r="B239" s="20"/>
      <c r="N239" s="24"/>
      <c r="O239" s="24"/>
      <c r="Q239" s="24"/>
      <c r="W239" s="24"/>
      <c r="AP239" s="24"/>
      <c r="BI239" s="24"/>
      <c r="BU239" s="24"/>
      <c r="BV239" s="30"/>
      <c r="BX239" s="30"/>
      <c r="BY239" s="30"/>
      <c r="BZ239" s="30"/>
      <c r="CA239" s="31"/>
    </row>
    <row r="240" spans="2:79" ht="60" customHeight="1">
      <c r="B240" s="20"/>
      <c r="N240" s="24"/>
      <c r="O240" s="24"/>
      <c r="Q240" s="24"/>
      <c r="W240" s="24"/>
      <c r="AP240" s="24"/>
      <c r="BI240" s="24"/>
      <c r="BU240" s="24"/>
      <c r="BV240" s="30"/>
      <c r="BX240" s="30"/>
      <c r="BY240" s="30"/>
      <c r="BZ240" s="30"/>
      <c r="CA240" s="31"/>
    </row>
    <row r="241" spans="2:79" ht="60" customHeight="1">
      <c r="B241" s="20"/>
      <c r="N241" s="24"/>
      <c r="O241" s="24"/>
      <c r="Q241" s="24"/>
      <c r="W241" s="24"/>
      <c r="AP241" s="24"/>
      <c r="BI241" s="24"/>
      <c r="BU241" s="24"/>
      <c r="BV241" s="30"/>
      <c r="BX241" s="30"/>
      <c r="BY241" s="30"/>
      <c r="BZ241" s="30"/>
      <c r="CA241" s="31"/>
    </row>
    <row r="242" spans="2:79" ht="60" customHeight="1">
      <c r="B242" s="20"/>
      <c r="N242" s="24"/>
      <c r="O242" s="24"/>
      <c r="Q242" s="24"/>
      <c r="W242" s="24"/>
      <c r="AP242" s="24"/>
      <c r="BI242" s="24"/>
      <c r="BU242" s="24"/>
      <c r="BV242" s="30"/>
      <c r="BX242" s="30"/>
      <c r="BY242" s="30"/>
      <c r="BZ242" s="30"/>
      <c r="CA242" s="31"/>
    </row>
    <row r="243" spans="2:79" ht="60" customHeight="1">
      <c r="B243" s="20"/>
      <c r="N243" s="24"/>
      <c r="O243" s="24"/>
      <c r="Q243" s="24"/>
      <c r="W243" s="24"/>
      <c r="AP243" s="24"/>
      <c r="BI243" s="24"/>
      <c r="BU243" s="24"/>
      <c r="BV243" s="30"/>
      <c r="BX243" s="30"/>
      <c r="BY243" s="30"/>
      <c r="BZ243" s="30"/>
      <c r="CA243" s="31"/>
    </row>
    <row r="244" spans="2:79" ht="60" customHeight="1">
      <c r="B244" s="20"/>
      <c r="N244" s="24"/>
      <c r="O244" s="24"/>
      <c r="Q244" s="24"/>
      <c r="W244" s="24"/>
      <c r="AP244" s="24"/>
      <c r="BI244" s="24"/>
      <c r="BU244" s="24"/>
      <c r="BV244" s="30"/>
      <c r="BX244" s="30"/>
      <c r="BY244" s="30"/>
      <c r="BZ244" s="30"/>
      <c r="CA244" s="31"/>
    </row>
    <row r="245" spans="2:79" ht="60" customHeight="1">
      <c r="B245" s="20"/>
      <c r="N245" s="24"/>
      <c r="O245" s="24"/>
      <c r="Q245" s="24"/>
      <c r="W245" s="24"/>
      <c r="AP245" s="24"/>
      <c r="BI245" s="24"/>
      <c r="BU245" s="24"/>
      <c r="BV245" s="30"/>
      <c r="BX245" s="30"/>
      <c r="BY245" s="30"/>
      <c r="BZ245" s="30"/>
      <c r="CA245" s="31"/>
    </row>
    <row r="246" spans="2:79" ht="60" customHeight="1">
      <c r="B246" s="20"/>
      <c r="N246" s="24"/>
      <c r="O246" s="24"/>
      <c r="Q246" s="24"/>
      <c r="W246" s="24"/>
      <c r="AP246" s="24"/>
      <c r="BI246" s="24"/>
      <c r="BU246" s="24"/>
      <c r="BV246" s="30"/>
      <c r="BX246" s="30"/>
      <c r="BY246" s="30"/>
      <c r="BZ246" s="30"/>
      <c r="CA246" s="31"/>
    </row>
    <row r="247" spans="2:79" ht="60" customHeight="1">
      <c r="B247" s="20"/>
      <c r="N247" s="24"/>
      <c r="O247" s="24"/>
      <c r="Q247" s="24"/>
      <c r="W247" s="24"/>
      <c r="AP247" s="24"/>
      <c r="BI247" s="24"/>
      <c r="BU247" s="24"/>
      <c r="BV247" s="30"/>
      <c r="BX247" s="30"/>
      <c r="BY247" s="30"/>
      <c r="BZ247" s="30"/>
      <c r="CA247" s="31"/>
    </row>
    <row r="248" spans="2:79" ht="60" customHeight="1">
      <c r="B248" s="20"/>
      <c r="N248" s="24"/>
      <c r="O248" s="24"/>
      <c r="Q248" s="24"/>
      <c r="W248" s="24"/>
      <c r="AP248" s="24"/>
      <c r="BI248" s="24"/>
      <c r="BU248" s="24"/>
      <c r="BV248" s="30"/>
      <c r="BX248" s="30"/>
      <c r="BY248" s="30"/>
      <c r="BZ248" s="30"/>
      <c r="CA248" s="31"/>
    </row>
    <row r="249" spans="2:79" ht="60" customHeight="1">
      <c r="B249" s="20"/>
      <c r="N249" s="24"/>
      <c r="O249" s="24"/>
      <c r="Q249" s="24"/>
      <c r="W249" s="24"/>
      <c r="AP249" s="24"/>
      <c r="BI249" s="24"/>
      <c r="BU249" s="24"/>
      <c r="BV249" s="30"/>
      <c r="BX249" s="30"/>
      <c r="BY249" s="30"/>
      <c r="BZ249" s="30"/>
      <c r="CA249" s="31"/>
    </row>
    <row r="250" spans="2:79" ht="60" customHeight="1">
      <c r="B250" s="20"/>
      <c r="N250" s="24"/>
      <c r="O250" s="24"/>
      <c r="Q250" s="24"/>
      <c r="W250" s="24"/>
      <c r="AP250" s="24"/>
      <c r="BI250" s="24"/>
      <c r="BU250" s="24"/>
      <c r="BV250" s="30"/>
      <c r="BX250" s="30"/>
      <c r="BY250" s="30"/>
      <c r="BZ250" s="30"/>
      <c r="CA250" s="31"/>
    </row>
    <row r="251" spans="2:79" ht="60" customHeight="1">
      <c r="B251" s="20"/>
      <c r="N251" s="24"/>
      <c r="O251" s="24"/>
      <c r="Q251" s="24"/>
      <c r="W251" s="24"/>
      <c r="AP251" s="24"/>
      <c r="BI251" s="24"/>
      <c r="BU251" s="24"/>
      <c r="BV251" s="30"/>
      <c r="BX251" s="30"/>
      <c r="BY251" s="30"/>
      <c r="BZ251" s="30"/>
      <c r="CA251" s="31"/>
    </row>
    <row r="252" spans="2:79" ht="60" customHeight="1">
      <c r="B252" s="20"/>
      <c r="N252" s="24"/>
      <c r="O252" s="24"/>
      <c r="Q252" s="24"/>
      <c r="W252" s="24"/>
      <c r="AP252" s="24"/>
      <c r="BI252" s="24"/>
      <c r="BU252" s="24"/>
      <c r="BV252" s="30"/>
      <c r="BX252" s="30"/>
      <c r="BY252" s="30"/>
      <c r="BZ252" s="30"/>
      <c r="CA252" s="31"/>
    </row>
    <row r="253" spans="2:79" ht="60" customHeight="1">
      <c r="B253" s="20"/>
      <c r="N253" s="24"/>
      <c r="O253" s="24"/>
      <c r="Q253" s="24"/>
      <c r="W253" s="24"/>
      <c r="AP253" s="24"/>
      <c r="BI253" s="24"/>
      <c r="BU253" s="24"/>
      <c r="BV253" s="30"/>
      <c r="BX253" s="30"/>
      <c r="BY253" s="30"/>
      <c r="BZ253" s="30"/>
      <c r="CA253" s="31"/>
    </row>
    <row r="254" spans="2:79" ht="60" customHeight="1">
      <c r="B254" s="20"/>
      <c r="N254" s="24"/>
      <c r="O254" s="24"/>
      <c r="Q254" s="24"/>
      <c r="W254" s="24"/>
      <c r="AP254" s="24"/>
      <c r="BI254" s="24"/>
      <c r="BU254" s="24"/>
      <c r="BV254" s="30"/>
      <c r="BX254" s="30"/>
      <c r="BY254" s="30"/>
      <c r="BZ254" s="30"/>
      <c r="CA254" s="31"/>
    </row>
    <row r="255" spans="2:79" ht="60" customHeight="1">
      <c r="B255" s="20"/>
      <c r="N255" s="24"/>
      <c r="O255" s="24"/>
      <c r="Q255" s="24"/>
      <c r="W255" s="24"/>
      <c r="AP255" s="24"/>
      <c r="BI255" s="24"/>
      <c r="BU255" s="24"/>
      <c r="BV255" s="30"/>
      <c r="BX255" s="30"/>
      <c r="BY255" s="30"/>
      <c r="BZ255" s="30"/>
      <c r="CA255" s="31"/>
    </row>
    <row r="256" spans="2:79" ht="60" customHeight="1">
      <c r="B256" s="20"/>
      <c r="N256" s="24"/>
      <c r="O256" s="24"/>
      <c r="Q256" s="24"/>
      <c r="W256" s="24"/>
      <c r="AP256" s="24"/>
      <c r="BI256" s="24"/>
      <c r="BU256" s="24"/>
      <c r="BV256" s="30"/>
      <c r="BX256" s="30"/>
      <c r="BY256" s="30"/>
      <c r="BZ256" s="30"/>
      <c r="CA256" s="31"/>
    </row>
    <row r="257" spans="2:79" ht="60" customHeight="1">
      <c r="B257" s="20"/>
      <c r="N257" s="24"/>
      <c r="O257" s="24"/>
      <c r="Q257" s="24"/>
      <c r="W257" s="24"/>
      <c r="AP257" s="24"/>
      <c r="BI257" s="24"/>
      <c r="BU257" s="24"/>
      <c r="BV257" s="30"/>
      <c r="BX257" s="30"/>
      <c r="BY257" s="30"/>
      <c r="BZ257" s="30"/>
      <c r="CA257" s="31"/>
    </row>
    <row r="258" spans="2:79" ht="60" customHeight="1">
      <c r="B258" s="20"/>
      <c r="N258" s="24"/>
      <c r="O258" s="24"/>
      <c r="Q258" s="24"/>
      <c r="W258" s="24"/>
      <c r="AP258" s="24"/>
      <c r="BI258" s="24"/>
      <c r="BU258" s="24"/>
      <c r="BV258" s="30"/>
      <c r="BX258" s="30"/>
      <c r="BY258" s="30"/>
      <c r="BZ258" s="30"/>
      <c r="CA258" s="31"/>
    </row>
    <row r="259" spans="2:79" ht="60" customHeight="1">
      <c r="B259" s="20"/>
      <c r="N259" s="24"/>
      <c r="O259" s="24"/>
      <c r="Q259" s="24"/>
      <c r="W259" s="24"/>
      <c r="AP259" s="24"/>
      <c r="BI259" s="24"/>
      <c r="BU259" s="24"/>
      <c r="BV259" s="30"/>
      <c r="BX259" s="30"/>
      <c r="BY259" s="30"/>
      <c r="BZ259" s="30"/>
      <c r="CA259" s="31"/>
    </row>
    <row r="260" spans="2:79" ht="60" customHeight="1">
      <c r="B260" s="20"/>
      <c r="N260" s="24"/>
      <c r="O260" s="24"/>
      <c r="Q260" s="24"/>
      <c r="W260" s="24"/>
      <c r="AP260" s="24"/>
      <c r="BI260" s="24"/>
      <c r="BU260" s="24"/>
      <c r="BV260" s="30"/>
      <c r="BX260" s="30"/>
      <c r="BY260" s="30"/>
      <c r="BZ260" s="30"/>
      <c r="CA260" s="31"/>
    </row>
    <row r="261" spans="2:79" ht="60" customHeight="1">
      <c r="B261" s="20"/>
      <c r="N261" s="24"/>
      <c r="O261" s="24"/>
      <c r="Q261" s="24"/>
      <c r="W261" s="24"/>
      <c r="AP261" s="24"/>
      <c r="BI261" s="24"/>
      <c r="BU261" s="24"/>
      <c r="BV261" s="30"/>
      <c r="BX261" s="30"/>
      <c r="BY261" s="30"/>
      <c r="BZ261" s="30"/>
      <c r="CA261" s="31"/>
    </row>
    <row r="262" spans="2:79" ht="60" customHeight="1">
      <c r="B262" s="20"/>
      <c r="N262" s="24"/>
      <c r="O262" s="24"/>
      <c r="Q262" s="24"/>
      <c r="W262" s="24"/>
      <c r="AP262" s="24"/>
      <c r="BI262" s="24"/>
      <c r="BU262" s="24"/>
      <c r="BV262" s="30"/>
      <c r="BX262" s="30"/>
      <c r="BY262" s="30"/>
      <c r="BZ262" s="30"/>
      <c r="CA262" s="31"/>
    </row>
    <row r="263" spans="2:79" ht="60" customHeight="1">
      <c r="B263" s="20"/>
      <c r="N263" s="24"/>
      <c r="O263" s="24"/>
      <c r="Q263" s="24"/>
      <c r="W263" s="24"/>
      <c r="AP263" s="24"/>
      <c r="BI263" s="24"/>
      <c r="BU263" s="24"/>
      <c r="BV263" s="30"/>
      <c r="BX263" s="30"/>
      <c r="BY263" s="30"/>
      <c r="BZ263" s="30"/>
      <c r="CA263" s="31"/>
    </row>
    <row r="264" spans="2:79" ht="60" customHeight="1">
      <c r="B264" s="20"/>
      <c r="N264" s="24"/>
      <c r="O264" s="24"/>
      <c r="Q264" s="24"/>
      <c r="W264" s="24"/>
      <c r="AP264" s="24"/>
      <c r="BI264" s="24"/>
      <c r="BU264" s="24"/>
      <c r="BV264" s="30"/>
      <c r="BX264" s="30"/>
      <c r="BY264" s="30"/>
      <c r="BZ264" s="30"/>
      <c r="CA264" s="31"/>
    </row>
    <row r="265" spans="2:79" ht="60" customHeight="1">
      <c r="B265" s="20"/>
      <c r="N265" s="24"/>
      <c r="O265" s="24"/>
      <c r="Q265" s="24"/>
      <c r="W265" s="24"/>
      <c r="AP265" s="24"/>
      <c r="BI265" s="24"/>
      <c r="BU265" s="24"/>
      <c r="BV265" s="30"/>
      <c r="BX265" s="30"/>
      <c r="BY265" s="30"/>
      <c r="BZ265" s="30"/>
      <c r="CA265" s="31"/>
    </row>
    <row r="266" spans="2:79" ht="60" customHeight="1">
      <c r="B266" s="20"/>
      <c r="N266" s="24"/>
      <c r="O266" s="24"/>
      <c r="Q266" s="24"/>
      <c r="W266" s="24"/>
      <c r="AP266" s="24"/>
      <c r="BI266" s="24"/>
      <c r="BU266" s="24"/>
      <c r="BV266" s="30"/>
      <c r="BX266" s="30"/>
      <c r="BY266" s="30"/>
      <c r="BZ266" s="30"/>
      <c r="CA266" s="31"/>
    </row>
    <row r="267" spans="2:79" ht="60" customHeight="1">
      <c r="B267" s="20"/>
      <c r="N267" s="24"/>
      <c r="O267" s="24"/>
      <c r="Q267" s="24"/>
      <c r="W267" s="24"/>
      <c r="AP267" s="24"/>
      <c r="BI267" s="24"/>
      <c r="BU267" s="24"/>
      <c r="BV267" s="30"/>
      <c r="BX267" s="30"/>
      <c r="BY267" s="30"/>
      <c r="BZ267" s="30"/>
      <c r="CA267" s="31"/>
    </row>
    <row r="268" spans="2:79" ht="60" customHeight="1">
      <c r="B268" s="20"/>
      <c r="N268" s="24"/>
      <c r="O268" s="24"/>
      <c r="Q268" s="24"/>
      <c r="W268" s="24"/>
      <c r="AP268" s="24"/>
      <c r="BI268" s="24"/>
      <c r="BU268" s="24"/>
      <c r="BV268" s="30"/>
      <c r="BX268" s="30"/>
      <c r="BY268" s="30"/>
      <c r="BZ268" s="30"/>
      <c r="CA268" s="31"/>
    </row>
    <row r="269" spans="2:79" ht="60" customHeight="1">
      <c r="B269" s="20"/>
      <c r="N269" s="24"/>
      <c r="O269" s="24"/>
      <c r="Q269" s="24"/>
      <c r="W269" s="24"/>
      <c r="AP269" s="24"/>
      <c r="BI269" s="24"/>
      <c r="BU269" s="24"/>
      <c r="BV269" s="30"/>
      <c r="BX269" s="30"/>
      <c r="BY269" s="30"/>
      <c r="BZ269" s="30"/>
      <c r="CA269" s="31"/>
    </row>
    <row r="270" spans="2:79" ht="60" customHeight="1">
      <c r="B270" s="20"/>
      <c r="N270" s="24"/>
      <c r="O270" s="24"/>
      <c r="Q270" s="24"/>
      <c r="W270" s="24"/>
      <c r="AP270" s="24"/>
      <c r="BI270" s="24"/>
      <c r="BU270" s="24"/>
      <c r="BV270" s="30"/>
      <c r="BX270" s="30"/>
      <c r="BY270" s="30"/>
      <c r="BZ270" s="30"/>
      <c r="CA270" s="31"/>
    </row>
    <row r="271" spans="2:79" ht="60" customHeight="1">
      <c r="B271" s="20"/>
      <c r="N271" s="24"/>
      <c r="O271" s="24"/>
      <c r="Q271" s="24"/>
      <c r="W271" s="24"/>
      <c r="AP271" s="24"/>
      <c r="BI271" s="24"/>
      <c r="BU271" s="24"/>
      <c r="BV271" s="30"/>
      <c r="BX271" s="30"/>
      <c r="BY271" s="30"/>
      <c r="BZ271" s="30"/>
      <c r="CA271" s="31"/>
    </row>
    <row r="272" spans="2:79" ht="60" customHeight="1">
      <c r="B272" s="20"/>
      <c r="N272" s="24"/>
      <c r="O272" s="24"/>
      <c r="Q272" s="24"/>
      <c r="W272" s="24"/>
      <c r="AP272" s="24"/>
      <c r="BI272" s="24"/>
      <c r="BU272" s="24"/>
      <c r="BV272" s="30"/>
      <c r="BX272" s="30"/>
      <c r="BY272" s="30"/>
      <c r="BZ272" s="30"/>
      <c r="CA272" s="31"/>
    </row>
    <row r="273" spans="2:79" ht="60" customHeight="1">
      <c r="B273" s="20"/>
      <c r="N273" s="24"/>
      <c r="O273" s="24"/>
      <c r="Q273" s="24"/>
      <c r="W273" s="24"/>
      <c r="AP273" s="24"/>
      <c r="BI273" s="24"/>
      <c r="BU273" s="24"/>
      <c r="BV273" s="30"/>
      <c r="BX273" s="30"/>
      <c r="BY273" s="30"/>
      <c r="BZ273" s="30"/>
      <c r="CA273" s="31"/>
    </row>
    <row r="274" spans="2:79" ht="60" customHeight="1">
      <c r="B274" s="20"/>
      <c r="N274" s="24"/>
      <c r="O274" s="24"/>
      <c r="Q274" s="24"/>
      <c r="W274" s="24"/>
      <c r="AP274" s="24"/>
      <c r="BI274" s="24"/>
      <c r="BU274" s="24"/>
      <c r="BV274" s="30"/>
      <c r="BX274" s="30"/>
      <c r="BY274" s="30"/>
      <c r="BZ274" s="30"/>
      <c r="CA274" s="31"/>
    </row>
    <row r="275" spans="2:79" ht="60" customHeight="1">
      <c r="B275" s="20"/>
      <c r="N275" s="24"/>
      <c r="O275" s="24"/>
      <c r="Q275" s="24"/>
      <c r="W275" s="24"/>
      <c r="AP275" s="24"/>
      <c r="BI275" s="24"/>
      <c r="BU275" s="24"/>
      <c r="BV275" s="30"/>
      <c r="BX275" s="30"/>
      <c r="BY275" s="30"/>
      <c r="BZ275" s="30"/>
      <c r="CA275" s="31"/>
    </row>
    <row r="276" spans="2:79" ht="60" customHeight="1">
      <c r="B276" s="20"/>
      <c r="N276" s="24"/>
      <c r="O276" s="24"/>
      <c r="Q276" s="24"/>
      <c r="W276" s="24"/>
      <c r="AP276" s="24"/>
      <c r="BI276" s="24"/>
      <c r="BU276" s="24"/>
      <c r="BV276" s="30"/>
      <c r="BX276" s="30"/>
      <c r="BY276" s="30"/>
      <c r="BZ276" s="30"/>
      <c r="CA276" s="31"/>
    </row>
    <row r="277" spans="2:79" ht="60" customHeight="1">
      <c r="B277" s="20"/>
      <c r="N277" s="24"/>
      <c r="O277" s="24"/>
      <c r="Q277" s="24"/>
      <c r="W277" s="24"/>
      <c r="AP277" s="24"/>
      <c r="BI277" s="24"/>
      <c r="BU277" s="24"/>
      <c r="BV277" s="30"/>
      <c r="BX277" s="30"/>
      <c r="BY277" s="30"/>
      <c r="BZ277" s="30"/>
      <c r="CA277" s="31"/>
    </row>
    <row r="278" spans="2:79" ht="60" customHeight="1">
      <c r="B278" s="20"/>
      <c r="N278" s="24"/>
      <c r="O278" s="24"/>
      <c r="Q278" s="24"/>
      <c r="W278" s="24"/>
      <c r="AP278" s="24"/>
      <c r="BI278" s="24"/>
      <c r="BU278" s="24"/>
      <c r="BV278" s="30"/>
      <c r="BX278" s="30"/>
      <c r="BY278" s="30"/>
      <c r="BZ278" s="30"/>
      <c r="CA278" s="31"/>
    </row>
    <row r="279" spans="2:79" ht="60" customHeight="1">
      <c r="B279" s="20"/>
      <c r="N279" s="24"/>
      <c r="O279" s="24"/>
      <c r="Q279" s="24"/>
      <c r="W279" s="24"/>
      <c r="AP279" s="24"/>
      <c r="BI279" s="24"/>
      <c r="BU279" s="24"/>
      <c r="BV279" s="30"/>
      <c r="BX279" s="30"/>
      <c r="BY279" s="30"/>
      <c r="BZ279" s="30"/>
      <c r="CA279" s="31"/>
    </row>
    <row r="280" spans="2:79" ht="60" customHeight="1">
      <c r="B280" s="20"/>
      <c r="N280" s="24"/>
      <c r="O280" s="24"/>
      <c r="Q280" s="24"/>
      <c r="W280" s="24"/>
      <c r="AP280" s="24"/>
      <c r="BI280" s="24"/>
      <c r="BU280" s="24"/>
      <c r="BV280" s="30"/>
      <c r="BX280" s="30"/>
      <c r="BY280" s="30"/>
      <c r="BZ280" s="30"/>
      <c r="CA280" s="31"/>
    </row>
    <row r="281" spans="2:79" ht="60" customHeight="1">
      <c r="B281" s="20"/>
      <c r="N281" s="24"/>
      <c r="O281" s="24"/>
      <c r="Q281" s="24"/>
      <c r="W281" s="24"/>
      <c r="AP281" s="24"/>
      <c r="BI281" s="24"/>
      <c r="BU281" s="24"/>
      <c r="BV281" s="30"/>
      <c r="BX281" s="30"/>
      <c r="BY281" s="30"/>
      <c r="BZ281" s="30"/>
      <c r="CA281" s="31"/>
    </row>
    <row r="282" spans="2:79" ht="60" customHeight="1">
      <c r="B282" s="20"/>
      <c r="N282" s="24"/>
      <c r="O282" s="24"/>
      <c r="Q282" s="24"/>
      <c r="W282" s="24"/>
      <c r="AP282" s="24"/>
      <c r="BI282" s="24"/>
      <c r="BU282" s="24"/>
      <c r="BV282" s="30"/>
      <c r="BX282" s="30"/>
      <c r="BY282" s="30"/>
      <c r="BZ282" s="30"/>
      <c r="CA282" s="31"/>
    </row>
    <row r="283" spans="2:79" ht="60" customHeight="1">
      <c r="B283" s="20"/>
      <c r="N283" s="24"/>
      <c r="O283" s="24"/>
      <c r="Q283" s="24"/>
      <c r="W283" s="24"/>
      <c r="AP283" s="24"/>
      <c r="BI283" s="24"/>
      <c r="BU283" s="24"/>
      <c r="BV283" s="30"/>
      <c r="BX283" s="30"/>
      <c r="BY283" s="30"/>
      <c r="BZ283" s="30"/>
      <c r="CA283" s="31"/>
    </row>
    <row r="284" spans="2:79" ht="60" customHeight="1">
      <c r="B284" s="20"/>
      <c r="N284" s="24"/>
      <c r="O284" s="24"/>
      <c r="Q284" s="24"/>
      <c r="W284" s="24"/>
      <c r="AP284" s="24"/>
      <c r="BI284" s="24"/>
      <c r="BU284" s="24"/>
      <c r="BV284" s="30"/>
      <c r="BX284" s="30"/>
      <c r="BY284" s="30"/>
      <c r="BZ284" s="30"/>
      <c r="CA284" s="31"/>
    </row>
    <row r="285" spans="2:79" ht="60" customHeight="1">
      <c r="B285" s="20"/>
      <c r="N285" s="24"/>
      <c r="O285" s="24"/>
      <c r="Q285" s="24"/>
      <c r="W285" s="24"/>
      <c r="AP285" s="24"/>
      <c r="BI285" s="24"/>
      <c r="BU285" s="24"/>
      <c r="BV285" s="30"/>
      <c r="BX285" s="30"/>
      <c r="BY285" s="30"/>
      <c r="BZ285" s="30"/>
      <c r="CA285" s="31"/>
    </row>
    <row r="286" spans="2:79" ht="60" customHeight="1">
      <c r="B286" s="20"/>
      <c r="N286" s="24"/>
      <c r="O286" s="24"/>
      <c r="Q286" s="24"/>
      <c r="W286" s="24"/>
      <c r="AP286" s="24"/>
      <c r="BI286" s="24"/>
      <c r="BU286" s="24"/>
      <c r="BV286" s="30"/>
      <c r="BX286" s="30"/>
      <c r="BY286" s="30"/>
      <c r="BZ286" s="30"/>
      <c r="CA286" s="31"/>
    </row>
    <row r="287" spans="2:79" ht="60" customHeight="1">
      <c r="B287" s="20"/>
      <c r="N287" s="24"/>
      <c r="O287" s="24"/>
      <c r="Q287" s="24"/>
      <c r="W287" s="24"/>
      <c r="AP287" s="24"/>
      <c r="BI287" s="24"/>
      <c r="BU287" s="24"/>
      <c r="BV287" s="30"/>
      <c r="BX287" s="30"/>
      <c r="BY287" s="30"/>
      <c r="BZ287" s="30"/>
      <c r="CA287" s="31"/>
    </row>
    <row r="288" spans="2:79" ht="60" customHeight="1">
      <c r="B288" s="20"/>
      <c r="N288" s="24"/>
      <c r="O288" s="24"/>
      <c r="Q288" s="24"/>
      <c r="W288" s="24"/>
      <c r="AP288" s="24"/>
      <c r="BI288" s="24"/>
      <c r="BU288" s="24"/>
      <c r="BV288" s="30"/>
      <c r="BX288" s="30"/>
      <c r="BY288" s="30"/>
      <c r="BZ288" s="30"/>
      <c r="CA288" s="31"/>
    </row>
    <row r="289" spans="2:79" ht="60" customHeight="1">
      <c r="B289" s="20"/>
      <c r="N289" s="24"/>
      <c r="O289" s="24"/>
      <c r="Q289" s="24"/>
      <c r="W289" s="24"/>
      <c r="AP289" s="24"/>
      <c r="BI289" s="24"/>
      <c r="BU289" s="24"/>
      <c r="BV289" s="30"/>
      <c r="BX289" s="30"/>
      <c r="BY289" s="30"/>
      <c r="BZ289" s="30"/>
      <c r="CA289" s="31"/>
    </row>
    <row r="290" spans="2:79" ht="60" customHeight="1">
      <c r="B290" s="20"/>
      <c r="N290" s="24"/>
      <c r="O290" s="24"/>
      <c r="Q290" s="24"/>
      <c r="W290" s="24"/>
      <c r="AP290" s="24"/>
      <c r="BI290" s="24"/>
      <c r="BU290" s="24"/>
      <c r="BV290" s="30"/>
      <c r="BX290" s="30"/>
      <c r="BY290" s="30"/>
      <c r="BZ290" s="30"/>
      <c r="CA290" s="31"/>
    </row>
    <row r="291" spans="2:79" ht="60" customHeight="1">
      <c r="B291" s="20"/>
      <c r="N291" s="24"/>
      <c r="O291" s="24"/>
      <c r="Q291" s="24"/>
      <c r="W291" s="24"/>
      <c r="AP291" s="24"/>
      <c r="BI291" s="24"/>
      <c r="BU291" s="24"/>
      <c r="BV291" s="30"/>
      <c r="BX291" s="30"/>
      <c r="BY291" s="30"/>
      <c r="BZ291" s="30"/>
      <c r="CA291" s="31"/>
    </row>
    <row r="292" spans="2:79" ht="60" customHeight="1">
      <c r="B292" s="20"/>
      <c r="N292" s="24"/>
      <c r="O292" s="24"/>
      <c r="Q292" s="24"/>
      <c r="W292" s="24"/>
      <c r="AP292" s="24"/>
      <c r="BI292" s="24"/>
      <c r="BU292" s="24"/>
      <c r="BV292" s="30"/>
      <c r="BX292" s="30"/>
      <c r="BY292" s="30"/>
      <c r="BZ292" s="30"/>
      <c r="CA292" s="31"/>
    </row>
    <row r="293" spans="2:79" ht="60" customHeight="1">
      <c r="B293" s="20"/>
      <c r="N293" s="24"/>
      <c r="O293" s="24"/>
      <c r="Q293" s="24"/>
      <c r="W293" s="24"/>
      <c r="AP293" s="24"/>
      <c r="BI293" s="24"/>
      <c r="BU293" s="24"/>
      <c r="BV293" s="30"/>
      <c r="BX293" s="30"/>
      <c r="BY293" s="30"/>
      <c r="BZ293" s="30"/>
      <c r="CA293" s="31"/>
    </row>
    <row r="294" spans="2:79" ht="60" customHeight="1">
      <c r="B294" s="20"/>
      <c r="N294" s="24"/>
      <c r="O294" s="24"/>
      <c r="Q294" s="24"/>
      <c r="W294" s="24"/>
      <c r="AP294" s="24"/>
      <c r="BI294" s="24"/>
      <c r="BU294" s="24"/>
      <c r="BV294" s="30"/>
      <c r="BX294" s="30"/>
      <c r="BY294" s="30"/>
      <c r="BZ294" s="30"/>
      <c r="CA294" s="31"/>
    </row>
    <row r="295" spans="2:79" ht="60" customHeight="1">
      <c r="B295" s="20"/>
      <c r="N295" s="24"/>
      <c r="O295" s="24"/>
      <c r="Q295" s="24"/>
      <c r="W295" s="24"/>
      <c r="AP295" s="24"/>
      <c r="BI295" s="24"/>
      <c r="BU295" s="24"/>
      <c r="BV295" s="30"/>
      <c r="BX295" s="30"/>
      <c r="BY295" s="30"/>
      <c r="BZ295" s="30"/>
      <c r="CA295" s="31"/>
    </row>
    <row r="296" spans="2:79" ht="60" customHeight="1">
      <c r="B296" s="20"/>
      <c r="N296" s="24"/>
      <c r="O296" s="24"/>
      <c r="Q296" s="24"/>
      <c r="W296" s="24"/>
      <c r="AP296" s="24"/>
      <c r="BI296" s="24"/>
      <c r="BU296" s="24"/>
      <c r="BV296" s="30"/>
      <c r="BX296" s="30"/>
      <c r="BY296" s="30"/>
      <c r="BZ296" s="30"/>
      <c r="CA296" s="31"/>
    </row>
    <row r="297" spans="2:79" ht="60" customHeight="1">
      <c r="B297" s="20"/>
      <c r="N297" s="24"/>
      <c r="O297" s="24"/>
      <c r="Q297" s="24"/>
      <c r="W297" s="24"/>
      <c r="AP297" s="24"/>
      <c r="BI297" s="24"/>
      <c r="BU297" s="24"/>
      <c r="BV297" s="30"/>
      <c r="BX297" s="30"/>
      <c r="BY297" s="30"/>
      <c r="BZ297" s="30"/>
      <c r="CA297" s="31"/>
    </row>
    <row r="298" spans="2:79" ht="60" customHeight="1">
      <c r="B298" s="20"/>
      <c r="N298" s="24"/>
      <c r="O298" s="24"/>
      <c r="Q298" s="24"/>
      <c r="W298" s="24"/>
      <c r="AP298" s="24"/>
      <c r="BI298" s="24"/>
      <c r="BU298" s="24"/>
      <c r="BV298" s="30"/>
      <c r="BX298" s="30"/>
      <c r="BY298" s="30"/>
      <c r="BZ298" s="30"/>
      <c r="CA298" s="31"/>
    </row>
    <row r="299" spans="2:79" ht="60" customHeight="1">
      <c r="B299" s="20"/>
      <c r="N299" s="24"/>
      <c r="O299" s="24"/>
      <c r="Q299" s="24"/>
      <c r="W299" s="24"/>
      <c r="AP299" s="24"/>
      <c r="BI299" s="24"/>
      <c r="BU299" s="24"/>
      <c r="BV299" s="30"/>
      <c r="BX299" s="30"/>
      <c r="BY299" s="30"/>
      <c r="BZ299" s="30"/>
      <c r="CA299" s="31"/>
    </row>
    <row r="300" spans="2:79" ht="60" customHeight="1">
      <c r="B300" s="20"/>
      <c r="N300" s="24"/>
      <c r="O300" s="24"/>
      <c r="Q300" s="24"/>
      <c r="W300" s="24"/>
      <c r="AP300" s="24"/>
      <c r="BI300" s="24"/>
      <c r="BU300" s="24"/>
      <c r="BV300" s="30"/>
      <c r="BX300" s="30"/>
      <c r="BY300" s="30"/>
      <c r="BZ300" s="30"/>
      <c r="CA300" s="31"/>
    </row>
    <row r="301" spans="2:79" ht="60" customHeight="1">
      <c r="B301" s="20"/>
      <c r="N301" s="24"/>
      <c r="O301" s="24"/>
      <c r="Q301" s="24"/>
      <c r="W301" s="24"/>
      <c r="AP301" s="24"/>
      <c r="BI301" s="24"/>
      <c r="BU301" s="24"/>
      <c r="BV301" s="30"/>
      <c r="BX301" s="30"/>
      <c r="BY301" s="30"/>
      <c r="BZ301" s="30"/>
      <c r="CA301" s="31"/>
    </row>
    <row r="302" spans="2:79" ht="60" customHeight="1">
      <c r="B302" s="20"/>
      <c r="N302" s="24"/>
      <c r="O302" s="24"/>
      <c r="Q302" s="24"/>
      <c r="W302" s="24"/>
      <c r="AP302" s="24"/>
      <c r="BI302" s="24"/>
      <c r="BU302" s="24"/>
      <c r="BV302" s="30"/>
      <c r="BX302" s="30"/>
      <c r="BY302" s="30"/>
      <c r="BZ302" s="30"/>
      <c r="CA302" s="31"/>
    </row>
    <row r="303" spans="2:79" ht="60" customHeight="1">
      <c r="B303" s="20"/>
      <c r="N303" s="24"/>
      <c r="O303" s="24"/>
      <c r="Q303" s="24"/>
      <c r="W303" s="24"/>
      <c r="AP303" s="24"/>
      <c r="BI303" s="24"/>
      <c r="BU303" s="24"/>
      <c r="BV303" s="30"/>
      <c r="BX303" s="30"/>
      <c r="BY303" s="30"/>
      <c r="BZ303" s="30"/>
      <c r="CA303" s="31"/>
    </row>
    <row r="304" spans="2:79" ht="60" customHeight="1">
      <c r="B304" s="20"/>
      <c r="N304" s="24"/>
      <c r="O304" s="24"/>
      <c r="Q304" s="24"/>
      <c r="W304" s="24"/>
      <c r="AP304" s="24"/>
      <c r="BI304" s="24"/>
      <c r="BU304" s="24"/>
      <c r="BV304" s="30"/>
      <c r="BX304" s="30"/>
      <c r="BY304" s="30"/>
      <c r="BZ304" s="30"/>
      <c r="CA304" s="31"/>
    </row>
    <row r="305" spans="2:79" ht="60" customHeight="1">
      <c r="B305" s="20"/>
      <c r="N305" s="24"/>
      <c r="O305" s="24"/>
      <c r="Q305" s="24"/>
      <c r="W305" s="24"/>
      <c r="AP305" s="24"/>
      <c r="BI305" s="24"/>
      <c r="BU305" s="24"/>
      <c r="BV305" s="30"/>
      <c r="BX305" s="30"/>
      <c r="BY305" s="30"/>
      <c r="BZ305" s="30"/>
      <c r="CA305" s="31"/>
    </row>
    <row r="306" spans="2:79" ht="60" customHeight="1">
      <c r="B306" s="20"/>
      <c r="N306" s="24"/>
      <c r="O306" s="24"/>
      <c r="Q306" s="24"/>
      <c r="W306" s="24"/>
      <c r="AP306" s="24"/>
      <c r="BI306" s="24"/>
      <c r="BU306" s="24"/>
      <c r="BV306" s="30"/>
      <c r="BX306" s="30"/>
      <c r="BY306" s="30"/>
      <c r="BZ306" s="30"/>
      <c r="CA306" s="31"/>
    </row>
    <row r="307" spans="2:79" ht="60" customHeight="1">
      <c r="B307" s="20"/>
      <c r="N307" s="24"/>
      <c r="O307" s="24"/>
      <c r="Q307" s="24"/>
      <c r="W307" s="24"/>
      <c r="AP307" s="24"/>
      <c r="BI307" s="24"/>
      <c r="BU307" s="24"/>
      <c r="BV307" s="30"/>
      <c r="BX307" s="30"/>
      <c r="BY307" s="30"/>
      <c r="BZ307" s="30"/>
      <c r="CA307" s="31"/>
    </row>
    <row r="308" spans="2:79" ht="60" customHeight="1">
      <c r="B308" s="20"/>
      <c r="N308" s="24"/>
      <c r="O308" s="24"/>
      <c r="Q308" s="24"/>
      <c r="W308" s="24"/>
      <c r="AP308" s="24"/>
      <c r="BI308" s="24"/>
      <c r="BU308" s="24"/>
      <c r="BV308" s="30"/>
      <c r="BX308" s="30"/>
      <c r="BY308" s="30"/>
      <c r="BZ308" s="30"/>
      <c r="CA308" s="31"/>
    </row>
    <row r="309" spans="2:79" ht="60" customHeight="1">
      <c r="B309" s="20"/>
      <c r="N309" s="24"/>
      <c r="O309" s="24"/>
      <c r="Q309" s="24"/>
      <c r="W309" s="24"/>
      <c r="AP309" s="24"/>
      <c r="BI309" s="24"/>
      <c r="BU309" s="24"/>
      <c r="BV309" s="30"/>
      <c r="BX309" s="30"/>
      <c r="BY309" s="30"/>
      <c r="BZ309" s="30"/>
      <c r="CA309" s="31"/>
    </row>
    <row r="310" spans="2:79" ht="60" customHeight="1">
      <c r="B310" s="20"/>
      <c r="N310" s="24"/>
      <c r="O310" s="24"/>
      <c r="Q310" s="24"/>
      <c r="W310" s="24"/>
      <c r="AP310" s="24"/>
      <c r="BI310" s="24"/>
      <c r="BU310" s="24"/>
      <c r="BV310" s="30"/>
      <c r="BX310" s="30"/>
      <c r="BY310" s="30"/>
      <c r="BZ310" s="30"/>
      <c r="CA310" s="31"/>
    </row>
    <row r="311" spans="2:79" ht="60" customHeight="1">
      <c r="B311" s="20"/>
      <c r="N311" s="24"/>
      <c r="O311" s="24"/>
      <c r="Q311" s="24"/>
      <c r="W311" s="24"/>
      <c r="AP311" s="24"/>
      <c r="BI311" s="24"/>
      <c r="BU311" s="24"/>
      <c r="BV311" s="30"/>
      <c r="BX311" s="30"/>
      <c r="BY311" s="30"/>
      <c r="BZ311" s="30"/>
      <c r="CA311" s="31"/>
    </row>
    <row r="312" spans="2:79" ht="60" customHeight="1">
      <c r="B312" s="20"/>
      <c r="N312" s="24"/>
      <c r="O312" s="24"/>
      <c r="Q312" s="24"/>
      <c r="W312" s="24"/>
      <c r="AP312" s="24"/>
      <c r="BI312" s="24"/>
      <c r="BU312" s="24"/>
      <c r="BV312" s="30"/>
      <c r="BX312" s="30"/>
      <c r="BY312" s="30"/>
      <c r="BZ312" s="30"/>
      <c r="CA312" s="31"/>
    </row>
    <row r="313" spans="2:79" ht="60" customHeight="1">
      <c r="B313" s="20"/>
      <c r="N313" s="24"/>
      <c r="O313" s="24"/>
      <c r="Q313" s="24"/>
      <c r="W313" s="24"/>
      <c r="AP313" s="24"/>
      <c r="BI313" s="24"/>
      <c r="BU313" s="24"/>
      <c r="BV313" s="30"/>
      <c r="BX313" s="30"/>
      <c r="BY313" s="30"/>
      <c r="BZ313" s="30"/>
      <c r="CA313" s="31"/>
    </row>
    <row r="314" spans="2:79" ht="60" customHeight="1">
      <c r="B314" s="20"/>
      <c r="N314" s="24"/>
      <c r="O314" s="24"/>
      <c r="Q314" s="24"/>
      <c r="W314" s="24"/>
      <c r="AP314" s="24"/>
      <c r="BI314" s="24"/>
      <c r="BU314" s="24"/>
      <c r="BV314" s="30"/>
      <c r="BX314" s="30"/>
      <c r="BY314" s="30"/>
      <c r="BZ314" s="30"/>
      <c r="CA314" s="31"/>
    </row>
    <row r="315" spans="2:79" ht="60" customHeight="1">
      <c r="B315" s="20"/>
      <c r="N315" s="24"/>
      <c r="O315" s="24"/>
      <c r="Q315" s="24"/>
      <c r="W315" s="24"/>
      <c r="AP315" s="24"/>
      <c r="BI315" s="24"/>
      <c r="BU315" s="24"/>
      <c r="BV315" s="30"/>
      <c r="BX315" s="30"/>
      <c r="BY315" s="30"/>
      <c r="BZ315" s="30"/>
      <c r="CA315" s="31"/>
    </row>
    <row r="316" spans="2:79" ht="60" customHeight="1">
      <c r="B316" s="20"/>
      <c r="N316" s="24"/>
      <c r="O316" s="24"/>
      <c r="Q316" s="24"/>
      <c r="W316" s="24"/>
      <c r="AP316" s="24"/>
      <c r="BI316" s="24"/>
      <c r="BU316" s="24"/>
      <c r="BV316" s="30"/>
      <c r="BX316" s="30"/>
      <c r="BY316" s="30"/>
      <c r="BZ316" s="30"/>
      <c r="CA316" s="31"/>
    </row>
    <row r="317" spans="2:79" ht="60" customHeight="1">
      <c r="B317" s="20"/>
      <c r="N317" s="24"/>
      <c r="O317" s="24"/>
      <c r="Q317" s="24"/>
      <c r="W317" s="24"/>
      <c r="AP317" s="24"/>
      <c r="BI317" s="24"/>
      <c r="BU317" s="24"/>
      <c r="BV317" s="30"/>
      <c r="BX317" s="30"/>
      <c r="BY317" s="30"/>
      <c r="BZ317" s="30"/>
      <c r="CA317" s="31"/>
    </row>
    <row r="318" spans="2:79" ht="60" customHeight="1">
      <c r="B318" s="20"/>
      <c r="N318" s="24"/>
      <c r="O318" s="24"/>
      <c r="Q318" s="24"/>
      <c r="W318" s="24"/>
      <c r="AP318" s="24"/>
      <c r="BI318" s="24"/>
      <c r="BU318" s="24"/>
      <c r="BV318" s="30"/>
      <c r="BX318" s="30"/>
      <c r="BY318" s="30"/>
      <c r="BZ318" s="30"/>
      <c r="CA318" s="31"/>
    </row>
    <row r="319" spans="2:79" ht="60" customHeight="1">
      <c r="B319" s="20"/>
      <c r="N319" s="24"/>
      <c r="O319" s="24"/>
      <c r="Q319" s="24"/>
      <c r="W319" s="24"/>
      <c r="AP319" s="24"/>
      <c r="BI319" s="24"/>
      <c r="BU319" s="24"/>
      <c r="BV319" s="30"/>
      <c r="BX319" s="30"/>
      <c r="BY319" s="30"/>
      <c r="BZ319" s="30"/>
      <c r="CA319" s="31"/>
    </row>
    <row r="320" spans="2:79" ht="60" customHeight="1">
      <c r="B320" s="20"/>
      <c r="N320" s="24"/>
      <c r="O320" s="24"/>
      <c r="Q320" s="24"/>
      <c r="W320" s="24"/>
      <c r="AP320" s="24"/>
      <c r="BI320" s="24"/>
      <c r="BU320" s="24"/>
      <c r="BV320" s="30"/>
      <c r="BX320" s="30"/>
      <c r="BY320" s="30"/>
      <c r="BZ320" s="30"/>
      <c r="CA320" s="31"/>
    </row>
    <row r="321" spans="2:79" ht="60" customHeight="1">
      <c r="B321" s="20"/>
      <c r="N321" s="24"/>
      <c r="O321" s="24"/>
      <c r="Q321" s="24"/>
      <c r="W321" s="24"/>
      <c r="AP321" s="24"/>
      <c r="BI321" s="24"/>
      <c r="BU321" s="24"/>
      <c r="BV321" s="30"/>
      <c r="BX321" s="30"/>
      <c r="BY321" s="30"/>
      <c r="BZ321" s="30"/>
      <c r="CA321" s="31"/>
    </row>
    <row r="322" spans="2:79" ht="60" customHeight="1">
      <c r="B322" s="20"/>
      <c r="N322" s="24"/>
      <c r="O322" s="24"/>
      <c r="Q322" s="24"/>
      <c r="W322" s="24"/>
      <c r="AP322" s="24"/>
      <c r="BI322" s="24"/>
      <c r="BU322" s="24"/>
      <c r="BV322" s="30"/>
      <c r="BX322" s="30"/>
      <c r="BY322" s="30"/>
      <c r="BZ322" s="30"/>
      <c r="CA322" s="31"/>
    </row>
    <row r="323" spans="2:79" ht="60" customHeight="1">
      <c r="B323" s="20"/>
      <c r="N323" s="24"/>
      <c r="O323" s="24"/>
      <c r="Q323" s="24"/>
      <c r="W323" s="24"/>
      <c r="AP323" s="24"/>
      <c r="BI323" s="24"/>
      <c r="BU323" s="24"/>
      <c r="BV323" s="30"/>
      <c r="BX323" s="30"/>
      <c r="BY323" s="30"/>
      <c r="BZ323" s="30"/>
      <c r="CA323" s="31"/>
    </row>
    <row r="324" spans="2:79" ht="60" customHeight="1">
      <c r="B324" s="20"/>
      <c r="N324" s="24"/>
      <c r="O324" s="24"/>
      <c r="Q324" s="24"/>
      <c r="W324" s="24"/>
      <c r="AP324" s="24"/>
      <c r="BI324" s="24"/>
      <c r="BU324" s="24"/>
      <c r="BV324" s="30"/>
      <c r="BX324" s="30"/>
      <c r="BY324" s="30"/>
      <c r="BZ324" s="30"/>
      <c r="CA324" s="31"/>
    </row>
    <row r="325" spans="2:79" ht="60" customHeight="1">
      <c r="B325" s="20"/>
      <c r="N325" s="24"/>
      <c r="O325" s="24"/>
      <c r="Q325" s="24"/>
      <c r="W325" s="24"/>
      <c r="AP325" s="24"/>
      <c r="BI325" s="24"/>
      <c r="BU325" s="24"/>
      <c r="BV325" s="30"/>
      <c r="BX325" s="30"/>
      <c r="BY325" s="30"/>
      <c r="BZ325" s="30"/>
      <c r="CA325" s="31"/>
    </row>
    <row r="326" spans="2:79" ht="60" customHeight="1">
      <c r="B326" s="20"/>
      <c r="N326" s="24"/>
      <c r="O326" s="24"/>
      <c r="Q326" s="24"/>
      <c r="W326" s="24"/>
      <c r="AP326" s="24"/>
      <c r="BI326" s="24"/>
      <c r="BU326" s="24"/>
      <c r="BV326" s="30"/>
      <c r="BX326" s="30"/>
      <c r="BY326" s="30"/>
      <c r="BZ326" s="30"/>
      <c r="CA326" s="31"/>
    </row>
    <row r="327" spans="2:79" ht="60" customHeight="1">
      <c r="B327" s="20"/>
      <c r="N327" s="24"/>
      <c r="O327" s="24"/>
      <c r="Q327" s="24"/>
      <c r="W327" s="24"/>
      <c r="AP327" s="24"/>
      <c r="BI327" s="24"/>
      <c r="BU327" s="24"/>
      <c r="BV327" s="30"/>
      <c r="BX327" s="30"/>
      <c r="BY327" s="30"/>
      <c r="BZ327" s="30"/>
      <c r="CA327" s="31"/>
    </row>
    <row r="328" spans="2:79" ht="60" customHeight="1">
      <c r="B328" s="20"/>
      <c r="N328" s="24"/>
      <c r="O328" s="24"/>
      <c r="Q328" s="24"/>
      <c r="W328" s="24"/>
      <c r="AP328" s="24"/>
      <c r="BI328" s="24"/>
      <c r="BU328" s="24"/>
      <c r="BV328" s="30"/>
      <c r="BX328" s="30"/>
      <c r="BY328" s="30"/>
      <c r="BZ328" s="30"/>
      <c r="CA328" s="31"/>
    </row>
    <row r="329" spans="2:79" ht="60" customHeight="1">
      <c r="B329" s="20"/>
      <c r="N329" s="24"/>
      <c r="O329" s="24"/>
      <c r="Q329" s="24"/>
      <c r="W329" s="24"/>
      <c r="AP329" s="24"/>
      <c r="BI329" s="24"/>
      <c r="BU329" s="24"/>
      <c r="BV329" s="30"/>
      <c r="BX329" s="30"/>
      <c r="BY329" s="30"/>
      <c r="BZ329" s="30"/>
      <c r="CA329" s="31"/>
    </row>
    <row r="330" spans="2:79" ht="60" customHeight="1">
      <c r="B330" s="20"/>
      <c r="N330" s="24"/>
      <c r="O330" s="24"/>
      <c r="Q330" s="24"/>
      <c r="W330" s="24"/>
      <c r="AP330" s="24"/>
      <c r="BI330" s="24"/>
      <c r="BU330" s="24"/>
      <c r="BV330" s="30"/>
      <c r="BX330" s="30"/>
      <c r="BY330" s="30"/>
      <c r="BZ330" s="30"/>
      <c r="CA330" s="31"/>
    </row>
    <row r="331" spans="2:79" ht="60" customHeight="1">
      <c r="B331" s="20"/>
      <c r="N331" s="24"/>
      <c r="O331" s="24"/>
      <c r="Q331" s="24"/>
      <c r="W331" s="24"/>
      <c r="AP331" s="24"/>
      <c r="BI331" s="24"/>
      <c r="BU331" s="24"/>
      <c r="BV331" s="30"/>
      <c r="BX331" s="30"/>
      <c r="BY331" s="30"/>
      <c r="BZ331" s="30"/>
      <c r="CA331" s="31"/>
    </row>
    <row r="332" spans="2:79" ht="60" customHeight="1">
      <c r="B332" s="20"/>
      <c r="N332" s="24"/>
      <c r="O332" s="24"/>
      <c r="Q332" s="24"/>
      <c r="W332" s="24"/>
      <c r="AP332" s="24"/>
      <c r="BI332" s="24"/>
      <c r="BU332" s="24"/>
      <c r="BV332" s="30"/>
      <c r="BX332" s="30"/>
      <c r="BY332" s="30"/>
      <c r="BZ332" s="30"/>
      <c r="CA332" s="31"/>
    </row>
    <row r="333" spans="2:79" ht="60" customHeight="1">
      <c r="B333" s="20"/>
      <c r="N333" s="24"/>
      <c r="O333" s="24"/>
      <c r="Q333" s="24"/>
      <c r="W333" s="24"/>
      <c r="AP333" s="24"/>
      <c r="BI333" s="24"/>
      <c r="BU333" s="24"/>
      <c r="BV333" s="30"/>
      <c r="BX333" s="30"/>
      <c r="BY333" s="30"/>
      <c r="BZ333" s="30"/>
      <c r="CA333" s="31"/>
    </row>
    <row r="334" spans="2:79" ht="60" customHeight="1">
      <c r="B334" s="20"/>
      <c r="N334" s="24"/>
      <c r="O334" s="24"/>
      <c r="Q334" s="24"/>
      <c r="W334" s="24"/>
      <c r="AP334" s="24"/>
      <c r="BI334" s="24"/>
      <c r="BU334" s="24"/>
      <c r="BV334" s="30"/>
      <c r="BX334" s="30"/>
      <c r="BY334" s="30"/>
      <c r="BZ334" s="30"/>
      <c r="CA334" s="31"/>
    </row>
    <row r="335" spans="2:79" ht="60" customHeight="1">
      <c r="B335" s="20"/>
      <c r="N335" s="24"/>
      <c r="O335" s="24"/>
      <c r="Q335" s="24"/>
      <c r="W335" s="24"/>
      <c r="AP335" s="24"/>
      <c r="BI335" s="24"/>
      <c r="BU335" s="24"/>
      <c r="BV335" s="30"/>
      <c r="BX335" s="30"/>
      <c r="BY335" s="30"/>
      <c r="BZ335" s="30"/>
      <c r="CA335" s="31"/>
    </row>
    <row r="336" spans="2:79" ht="60" customHeight="1">
      <c r="B336" s="20"/>
      <c r="N336" s="24"/>
      <c r="O336" s="24"/>
      <c r="Q336" s="24"/>
      <c r="W336" s="24"/>
      <c r="AP336" s="24"/>
      <c r="BI336" s="24"/>
      <c r="BU336" s="24"/>
      <c r="BV336" s="30"/>
      <c r="BX336" s="30"/>
      <c r="BY336" s="30"/>
      <c r="BZ336" s="30"/>
      <c r="CA336" s="31"/>
    </row>
    <row r="337" spans="2:79" ht="60" customHeight="1">
      <c r="B337" s="20"/>
      <c r="N337" s="24"/>
      <c r="O337" s="24"/>
      <c r="Q337" s="24"/>
      <c r="W337" s="24"/>
      <c r="AP337" s="24"/>
      <c r="BI337" s="24"/>
      <c r="BU337" s="24"/>
      <c r="BV337" s="30"/>
      <c r="BX337" s="30"/>
      <c r="BY337" s="30"/>
      <c r="BZ337" s="30"/>
      <c r="CA337" s="31"/>
    </row>
    <row r="338" spans="2:79" ht="60" customHeight="1">
      <c r="B338" s="20"/>
      <c r="N338" s="24"/>
      <c r="O338" s="24"/>
      <c r="Q338" s="24"/>
      <c r="W338" s="24"/>
      <c r="AP338" s="24"/>
      <c r="BI338" s="24"/>
      <c r="BU338" s="24"/>
      <c r="BV338" s="30"/>
      <c r="BX338" s="30"/>
      <c r="BY338" s="30"/>
      <c r="BZ338" s="30"/>
      <c r="CA338" s="31"/>
    </row>
    <row r="339" spans="2:79" ht="60" customHeight="1">
      <c r="B339" s="20"/>
      <c r="N339" s="24"/>
      <c r="O339" s="24"/>
      <c r="Q339" s="24"/>
      <c r="W339" s="24"/>
      <c r="AP339" s="24"/>
      <c r="BI339" s="24"/>
      <c r="BU339" s="24"/>
      <c r="BV339" s="30"/>
      <c r="BX339" s="30"/>
      <c r="BY339" s="30"/>
      <c r="BZ339" s="30"/>
      <c r="CA339" s="31"/>
    </row>
    <row r="340" spans="2:79" ht="60" customHeight="1">
      <c r="B340" s="20"/>
      <c r="N340" s="24"/>
      <c r="O340" s="24"/>
      <c r="Q340" s="24"/>
      <c r="W340" s="24"/>
      <c r="AP340" s="24"/>
      <c r="BI340" s="24"/>
      <c r="BU340" s="24"/>
      <c r="BV340" s="30"/>
      <c r="BX340" s="30"/>
      <c r="BY340" s="30"/>
      <c r="BZ340" s="30"/>
      <c r="CA340" s="31"/>
    </row>
    <row r="341" spans="2:79" ht="60" customHeight="1">
      <c r="B341" s="20"/>
      <c r="N341" s="24"/>
      <c r="O341" s="24"/>
      <c r="Q341" s="24"/>
      <c r="W341" s="24"/>
      <c r="AP341" s="24"/>
      <c r="BI341" s="24"/>
      <c r="BU341" s="24"/>
      <c r="BV341" s="30"/>
      <c r="BX341" s="30"/>
      <c r="BY341" s="30"/>
      <c r="BZ341" s="30"/>
      <c r="CA341" s="31"/>
    </row>
    <row r="342" spans="2:79" ht="60" customHeight="1">
      <c r="B342" s="20"/>
      <c r="N342" s="24"/>
      <c r="O342" s="24"/>
      <c r="Q342" s="24"/>
      <c r="W342" s="24"/>
      <c r="AP342" s="24"/>
      <c r="BI342" s="24"/>
      <c r="BU342" s="24"/>
      <c r="BV342" s="30"/>
      <c r="BX342" s="30"/>
      <c r="BY342" s="30"/>
      <c r="BZ342" s="30"/>
      <c r="CA342" s="31"/>
    </row>
    <row r="343" spans="2:79" ht="60" customHeight="1">
      <c r="B343" s="20"/>
      <c r="N343" s="24"/>
      <c r="O343" s="24"/>
      <c r="Q343" s="24"/>
      <c r="W343" s="24"/>
      <c r="AP343" s="24"/>
      <c r="BI343" s="24"/>
      <c r="BU343" s="24"/>
      <c r="BV343" s="30"/>
      <c r="BX343" s="30"/>
      <c r="BY343" s="30"/>
      <c r="BZ343" s="30"/>
      <c r="CA343" s="31"/>
    </row>
    <row r="344" spans="2:79" ht="60" customHeight="1">
      <c r="B344" s="20"/>
      <c r="N344" s="24"/>
      <c r="O344" s="24"/>
      <c r="Q344" s="24"/>
      <c r="W344" s="24"/>
      <c r="AP344" s="24"/>
      <c r="BI344" s="24"/>
      <c r="BU344" s="24"/>
      <c r="BV344" s="30"/>
      <c r="BX344" s="30"/>
      <c r="BY344" s="30"/>
      <c r="BZ344" s="30"/>
      <c r="CA344" s="31"/>
    </row>
    <row r="345" spans="2:79" ht="60" customHeight="1">
      <c r="B345" s="20"/>
      <c r="N345" s="24"/>
      <c r="O345" s="24"/>
      <c r="Q345" s="24"/>
      <c r="W345" s="24"/>
      <c r="AP345" s="24"/>
      <c r="BI345" s="24"/>
      <c r="BU345" s="24"/>
      <c r="BV345" s="30"/>
      <c r="BX345" s="30"/>
      <c r="BY345" s="30"/>
      <c r="BZ345" s="30"/>
      <c r="CA345" s="31"/>
    </row>
    <row r="346" spans="2:79" ht="60" customHeight="1">
      <c r="B346" s="20"/>
      <c r="N346" s="24"/>
      <c r="O346" s="24"/>
      <c r="Q346" s="24"/>
      <c r="W346" s="24"/>
      <c r="AP346" s="24"/>
      <c r="BI346" s="24"/>
      <c r="BU346" s="24"/>
      <c r="BV346" s="30"/>
      <c r="BX346" s="30"/>
      <c r="BY346" s="30"/>
      <c r="BZ346" s="30"/>
      <c r="CA346" s="31"/>
    </row>
    <row r="347" spans="2:79" ht="60" customHeight="1">
      <c r="B347" s="20"/>
      <c r="N347" s="24"/>
      <c r="O347" s="24"/>
      <c r="Q347" s="24"/>
      <c r="W347" s="24"/>
      <c r="AP347" s="24"/>
      <c r="BI347" s="24"/>
      <c r="BU347" s="24"/>
      <c r="BV347" s="30"/>
      <c r="BX347" s="30"/>
      <c r="BY347" s="30"/>
      <c r="BZ347" s="30"/>
      <c r="CA347" s="31"/>
    </row>
    <row r="348" spans="2:79" ht="60" customHeight="1">
      <c r="B348" s="20"/>
      <c r="N348" s="24"/>
      <c r="O348" s="24"/>
      <c r="Q348" s="24"/>
      <c r="W348" s="24"/>
      <c r="AP348" s="24"/>
      <c r="BI348" s="24"/>
      <c r="BU348" s="24"/>
      <c r="BV348" s="30"/>
      <c r="BX348" s="30"/>
      <c r="BY348" s="30"/>
      <c r="BZ348" s="30"/>
      <c r="CA348" s="31"/>
    </row>
    <row r="349" spans="2:79" ht="60" customHeight="1">
      <c r="B349" s="20"/>
      <c r="N349" s="24"/>
      <c r="O349" s="24"/>
      <c r="Q349" s="24"/>
      <c r="W349" s="24"/>
      <c r="AP349" s="24"/>
      <c r="BI349" s="24"/>
      <c r="BU349" s="24"/>
      <c r="BV349" s="30"/>
      <c r="BX349" s="30"/>
      <c r="BY349" s="30"/>
      <c r="BZ349" s="30"/>
      <c r="CA349" s="31"/>
    </row>
    <row r="350" spans="2:79" ht="60" customHeight="1">
      <c r="B350" s="20"/>
      <c r="N350" s="24"/>
      <c r="O350" s="24"/>
      <c r="Q350" s="24"/>
      <c r="W350" s="24"/>
      <c r="AP350" s="24"/>
      <c r="BI350" s="24"/>
      <c r="BU350" s="24"/>
      <c r="BV350" s="30"/>
      <c r="BX350" s="30"/>
      <c r="BY350" s="30"/>
      <c r="BZ350" s="30"/>
      <c r="CA350" s="31"/>
    </row>
    <row r="351" spans="2:79" ht="60" customHeight="1">
      <c r="B351" s="20"/>
      <c r="N351" s="24"/>
      <c r="O351" s="24"/>
      <c r="Q351" s="24"/>
      <c r="W351" s="24"/>
      <c r="AP351" s="24"/>
      <c r="BI351" s="24"/>
      <c r="BU351" s="24"/>
      <c r="BV351" s="30"/>
      <c r="BX351" s="30"/>
      <c r="BY351" s="30"/>
      <c r="BZ351" s="30"/>
      <c r="CA351" s="31"/>
    </row>
    <row r="352" spans="2:79" ht="60" customHeight="1">
      <c r="B352" s="20"/>
      <c r="N352" s="24"/>
      <c r="O352" s="24"/>
      <c r="Q352" s="24"/>
      <c r="W352" s="24"/>
      <c r="AP352" s="24"/>
      <c r="BI352" s="24"/>
      <c r="BU352" s="24"/>
      <c r="BV352" s="30"/>
      <c r="BX352" s="30"/>
      <c r="BY352" s="30"/>
      <c r="BZ352" s="30"/>
      <c r="CA352" s="31"/>
    </row>
    <row r="353" spans="2:79" ht="60" customHeight="1">
      <c r="B353" s="20"/>
      <c r="N353" s="24"/>
      <c r="O353" s="24"/>
      <c r="Q353" s="24"/>
      <c r="W353" s="24"/>
      <c r="AP353" s="24"/>
      <c r="BI353" s="24"/>
      <c r="BU353" s="24"/>
      <c r="BV353" s="30"/>
      <c r="BX353" s="30"/>
      <c r="BY353" s="30"/>
      <c r="BZ353" s="30"/>
      <c r="CA353" s="31"/>
    </row>
    <row r="354" spans="2:79" ht="60" customHeight="1">
      <c r="B354" s="20"/>
      <c r="N354" s="24"/>
      <c r="O354" s="24"/>
      <c r="Q354" s="24"/>
      <c r="W354" s="24"/>
      <c r="AP354" s="24"/>
      <c r="BI354" s="24"/>
      <c r="BU354" s="24"/>
      <c r="BV354" s="30"/>
      <c r="BX354" s="30"/>
      <c r="BY354" s="30"/>
      <c r="BZ354" s="30"/>
      <c r="CA354" s="31"/>
    </row>
    <row r="355" spans="2:79" ht="60" customHeight="1">
      <c r="B355" s="20"/>
      <c r="N355" s="24"/>
      <c r="O355" s="24"/>
      <c r="Q355" s="24"/>
      <c r="W355" s="24"/>
      <c r="AP355" s="24"/>
      <c r="BI355" s="24"/>
      <c r="BU355" s="24"/>
      <c r="BV355" s="30"/>
      <c r="BX355" s="30"/>
      <c r="BY355" s="30"/>
      <c r="BZ355" s="30"/>
      <c r="CA355" s="31"/>
    </row>
    <row r="356" spans="2:79" ht="60" customHeight="1">
      <c r="B356" s="20"/>
      <c r="N356" s="24"/>
      <c r="O356" s="24"/>
      <c r="Q356" s="24"/>
      <c r="W356" s="24"/>
      <c r="AP356" s="24"/>
      <c r="BI356" s="24"/>
      <c r="BU356" s="24"/>
      <c r="BV356" s="30"/>
      <c r="BX356" s="30"/>
      <c r="BY356" s="30"/>
      <c r="BZ356" s="30"/>
      <c r="CA356" s="31"/>
    </row>
    <row r="357" spans="2:79" ht="60" customHeight="1">
      <c r="B357" s="20"/>
      <c r="N357" s="24"/>
      <c r="O357" s="24"/>
      <c r="Q357" s="24"/>
      <c r="W357" s="24"/>
      <c r="AP357" s="24"/>
      <c r="BI357" s="24"/>
      <c r="BU357" s="24"/>
      <c r="BV357" s="30"/>
      <c r="BX357" s="30"/>
      <c r="BY357" s="30"/>
      <c r="BZ357" s="30"/>
      <c r="CA357" s="31"/>
    </row>
    <row r="358" spans="2:79" ht="60" customHeight="1">
      <c r="B358" s="20"/>
      <c r="N358" s="24"/>
      <c r="O358" s="24"/>
      <c r="Q358" s="24"/>
      <c r="W358" s="24"/>
      <c r="AP358" s="24"/>
      <c r="BI358" s="24"/>
      <c r="BU358" s="24"/>
      <c r="BV358" s="30"/>
      <c r="BX358" s="30"/>
      <c r="BY358" s="30"/>
      <c r="BZ358" s="30"/>
      <c r="CA358" s="31"/>
    </row>
    <row r="359" spans="2:79" ht="60" customHeight="1">
      <c r="B359" s="20"/>
      <c r="N359" s="24"/>
      <c r="O359" s="24"/>
      <c r="Q359" s="24"/>
      <c r="W359" s="24"/>
      <c r="AP359" s="24"/>
      <c r="BI359" s="24"/>
      <c r="BU359" s="24"/>
      <c r="BV359" s="30"/>
      <c r="BX359" s="30"/>
      <c r="BY359" s="30"/>
      <c r="BZ359" s="30"/>
      <c r="CA359" s="31"/>
    </row>
    <row r="360" spans="2:79" ht="60" customHeight="1">
      <c r="B360" s="20"/>
      <c r="N360" s="24"/>
      <c r="O360" s="24"/>
      <c r="Q360" s="24"/>
      <c r="W360" s="24"/>
      <c r="AP360" s="24"/>
      <c r="BI360" s="24"/>
      <c r="BU360" s="24"/>
      <c r="BV360" s="30"/>
      <c r="BX360" s="30"/>
      <c r="BY360" s="30"/>
      <c r="BZ360" s="30"/>
      <c r="CA360" s="31"/>
    </row>
    <row r="361" spans="2:79" ht="60" customHeight="1">
      <c r="B361" s="20"/>
      <c r="N361" s="24"/>
      <c r="O361" s="24"/>
      <c r="Q361" s="24"/>
      <c r="W361" s="24"/>
      <c r="AP361" s="24"/>
      <c r="BI361" s="24"/>
      <c r="BU361" s="24"/>
      <c r="BV361" s="30"/>
      <c r="BX361" s="30"/>
      <c r="BY361" s="30"/>
      <c r="BZ361" s="30"/>
      <c r="CA361" s="31"/>
    </row>
    <row r="362" spans="2:79" ht="60" customHeight="1">
      <c r="B362" s="20"/>
      <c r="N362" s="24"/>
      <c r="O362" s="24"/>
      <c r="Q362" s="24"/>
      <c r="W362" s="24"/>
      <c r="AP362" s="24"/>
      <c r="BI362" s="24"/>
      <c r="BU362" s="24"/>
      <c r="BV362" s="30"/>
      <c r="BX362" s="30"/>
      <c r="BY362" s="30"/>
      <c r="BZ362" s="30"/>
      <c r="CA362" s="31"/>
    </row>
    <row r="363" spans="2:79" ht="60" customHeight="1">
      <c r="B363" s="20"/>
      <c r="N363" s="24"/>
      <c r="O363" s="24"/>
      <c r="Q363" s="24"/>
      <c r="W363" s="24"/>
      <c r="AP363" s="24"/>
      <c r="BI363" s="24"/>
      <c r="BU363" s="24"/>
      <c r="BV363" s="30"/>
      <c r="BX363" s="30"/>
      <c r="BY363" s="30"/>
      <c r="BZ363" s="30"/>
      <c r="CA363" s="31"/>
    </row>
    <row r="364" spans="2:79" ht="60" customHeight="1">
      <c r="B364" s="20"/>
      <c r="N364" s="24"/>
      <c r="O364" s="24"/>
      <c r="Q364" s="24"/>
      <c r="W364" s="24"/>
      <c r="AP364" s="24"/>
      <c r="BI364" s="24"/>
      <c r="BU364" s="24"/>
      <c r="BV364" s="30"/>
      <c r="BX364" s="30"/>
      <c r="BY364" s="30"/>
      <c r="BZ364" s="30"/>
      <c r="CA364" s="31"/>
    </row>
    <row r="365" spans="2:79" ht="60" customHeight="1">
      <c r="B365" s="20"/>
      <c r="N365" s="24"/>
      <c r="O365" s="24"/>
      <c r="Q365" s="24"/>
      <c r="W365" s="24"/>
      <c r="AP365" s="24"/>
      <c r="BI365" s="24"/>
      <c r="BU365" s="24"/>
      <c r="BV365" s="30"/>
      <c r="BX365" s="30"/>
      <c r="BY365" s="30"/>
      <c r="BZ365" s="30"/>
      <c r="CA365" s="31"/>
    </row>
    <row r="366" spans="2:79" ht="60" customHeight="1">
      <c r="B366" s="20"/>
      <c r="N366" s="24"/>
      <c r="O366" s="24"/>
      <c r="Q366" s="24"/>
      <c r="W366" s="24"/>
      <c r="AP366" s="24"/>
      <c r="BI366" s="24"/>
      <c r="BU366" s="24"/>
      <c r="BV366" s="30"/>
      <c r="BX366" s="30"/>
      <c r="BY366" s="30"/>
      <c r="BZ366" s="30"/>
      <c r="CA366" s="31"/>
    </row>
    <row r="367" spans="2:79" ht="60" customHeight="1">
      <c r="B367" s="20"/>
      <c r="N367" s="24"/>
      <c r="O367" s="24"/>
      <c r="Q367" s="24"/>
      <c r="W367" s="24"/>
      <c r="AP367" s="24"/>
      <c r="BI367" s="24"/>
      <c r="BU367" s="24"/>
      <c r="BV367" s="30"/>
      <c r="BX367" s="30"/>
      <c r="BY367" s="30"/>
      <c r="BZ367" s="30"/>
      <c r="CA367" s="31"/>
    </row>
    <row r="368" spans="2:79" ht="60" customHeight="1">
      <c r="B368" s="20"/>
      <c r="N368" s="24"/>
      <c r="O368" s="24"/>
      <c r="Q368" s="24"/>
      <c r="W368" s="24"/>
      <c r="AP368" s="24"/>
      <c r="BI368" s="24"/>
      <c r="BU368" s="24"/>
      <c r="BV368" s="30"/>
      <c r="BX368" s="30"/>
      <c r="BY368" s="30"/>
      <c r="BZ368" s="30"/>
      <c r="CA368" s="31"/>
    </row>
    <row r="369" spans="2:79" ht="60" customHeight="1">
      <c r="B369" s="20"/>
      <c r="N369" s="24"/>
      <c r="O369" s="24"/>
      <c r="Q369" s="24"/>
      <c r="W369" s="24"/>
      <c r="AP369" s="24"/>
      <c r="BI369" s="24"/>
      <c r="BU369" s="24"/>
      <c r="BV369" s="30"/>
      <c r="BX369" s="30"/>
      <c r="BY369" s="30"/>
      <c r="BZ369" s="30"/>
      <c r="CA369" s="31"/>
    </row>
    <row r="370" spans="2:79" ht="60" customHeight="1">
      <c r="B370" s="20"/>
      <c r="N370" s="24"/>
      <c r="O370" s="24"/>
      <c r="Q370" s="24"/>
      <c r="W370" s="24"/>
      <c r="AP370" s="24"/>
      <c r="BI370" s="24"/>
      <c r="BU370" s="24"/>
      <c r="BV370" s="30"/>
      <c r="BX370" s="30"/>
      <c r="BY370" s="30"/>
      <c r="BZ370" s="30"/>
      <c r="CA370" s="31"/>
    </row>
    <row r="371" spans="2:79" ht="60" customHeight="1">
      <c r="B371" s="20"/>
      <c r="N371" s="24"/>
      <c r="O371" s="24"/>
      <c r="Q371" s="24"/>
      <c r="W371" s="24"/>
      <c r="AP371" s="24"/>
      <c r="BI371" s="24"/>
      <c r="BU371" s="24"/>
      <c r="BV371" s="30"/>
      <c r="BX371" s="30"/>
      <c r="BY371" s="30"/>
      <c r="BZ371" s="30"/>
      <c r="CA371" s="31"/>
    </row>
    <row r="372" spans="2:79" ht="60" customHeight="1">
      <c r="B372" s="20"/>
      <c r="N372" s="24"/>
      <c r="O372" s="24"/>
      <c r="Q372" s="24"/>
      <c r="W372" s="24"/>
      <c r="AP372" s="24"/>
      <c r="BI372" s="24"/>
      <c r="BU372" s="24"/>
      <c r="BV372" s="30"/>
      <c r="BX372" s="30"/>
      <c r="BY372" s="30"/>
      <c r="BZ372" s="30"/>
      <c r="CA372" s="31"/>
    </row>
    <row r="373" spans="2:79" ht="60" customHeight="1">
      <c r="B373" s="20"/>
      <c r="N373" s="24"/>
      <c r="O373" s="24"/>
      <c r="Q373" s="24"/>
      <c r="W373" s="24"/>
      <c r="AP373" s="24"/>
      <c r="BI373" s="24"/>
      <c r="BU373" s="24"/>
      <c r="BV373" s="30"/>
      <c r="BX373" s="30"/>
      <c r="BY373" s="30"/>
      <c r="BZ373" s="30"/>
      <c r="CA373" s="31"/>
    </row>
    <row r="374" spans="2:79" ht="60" customHeight="1">
      <c r="B374" s="20"/>
      <c r="N374" s="24"/>
      <c r="O374" s="24"/>
      <c r="Q374" s="24"/>
      <c r="W374" s="24"/>
      <c r="AP374" s="24"/>
      <c r="BI374" s="24"/>
      <c r="BU374" s="24"/>
      <c r="BV374" s="30"/>
      <c r="BX374" s="30"/>
      <c r="BY374" s="30"/>
      <c r="BZ374" s="30"/>
      <c r="CA374" s="31"/>
    </row>
    <row r="375" spans="2:79" ht="60" customHeight="1">
      <c r="B375" s="20"/>
      <c r="N375" s="24"/>
      <c r="O375" s="24"/>
      <c r="Q375" s="24"/>
      <c r="W375" s="24"/>
      <c r="AP375" s="24"/>
      <c r="BI375" s="24"/>
      <c r="BU375" s="24"/>
      <c r="BV375" s="30"/>
      <c r="BX375" s="30"/>
      <c r="BY375" s="30"/>
      <c r="BZ375" s="30"/>
      <c r="CA375" s="31"/>
    </row>
    <row r="376" spans="2:79" ht="60" customHeight="1">
      <c r="B376" s="20"/>
      <c r="N376" s="24"/>
      <c r="O376" s="24"/>
      <c r="Q376" s="24"/>
      <c r="W376" s="24"/>
      <c r="AP376" s="24"/>
      <c r="BI376" s="24"/>
      <c r="BU376" s="24"/>
      <c r="BV376" s="30"/>
      <c r="BX376" s="30"/>
      <c r="BY376" s="30"/>
      <c r="BZ376" s="30"/>
      <c r="CA376" s="31"/>
    </row>
    <row r="377" spans="2:79" ht="60" customHeight="1">
      <c r="B377" s="20"/>
      <c r="N377" s="24"/>
      <c r="O377" s="24"/>
      <c r="Q377" s="24"/>
      <c r="W377" s="24"/>
      <c r="AP377" s="24"/>
      <c r="BI377" s="24"/>
      <c r="BU377" s="24"/>
      <c r="BV377" s="30"/>
      <c r="BX377" s="30"/>
      <c r="BY377" s="30"/>
      <c r="BZ377" s="30"/>
      <c r="CA377" s="31"/>
    </row>
    <row r="378" spans="2:79" ht="60" customHeight="1">
      <c r="B378" s="20"/>
      <c r="N378" s="24"/>
      <c r="O378" s="24"/>
      <c r="Q378" s="24"/>
      <c r="W378" s="24"/>
      <c r="AP378" s="24"/>
      <c r="BI378" s="24"/>
      <c r="BU378" s="24"/>
      <c r="BV378" s="30"/>
      <c r="BX378" s="30"/>
      <c r="BY378" s="30"/>
      <c r="BZ378" s="30"/>
      <c r="CA378" s="31"/>
    </row>
    <row r="379" spans="2:79" ht="60" customHeight="1">
      <c r="B379" s="20"/>
      <c r="N379" s="24"/>
      <c r="O379" s="24"/>
      <c r="Q379" s="24"/>
      <c r="W379" s="24"/>
      <c r="AP379" s="24"/>
      <c r="BI379" s="24"/>
      <c r="BU379" s="24"/>
      <c r="BV379" s="30"/>
      <c r="BX379" s="30"/>
      <c r="BY379" s="30"/>
      <c r="BZ379" s="30"/>
      <c r="CA379" s="31"/>
    </row>
    <row r="380" spans="2:79" ht="60" customHeight="1">
      <c r="B380" s="20"/>
      <c r="N380" s="24"/>
      <c r="O380" s="24"/>
      <c r="Q380" s="24"/>
      <c r="W380" s="24"/>
      <c r="AP380" s="24"/>
      <c r="BI380" s="24"/>
      <c r="BU380" s="24"/>
      <c r="BV380" s="30"/>
      <c r="BX380" s="30"/>
      <c r="BY380" s="30"/>
      <c r="BZ380" s="30"/>
      <c r="CA380" s="31"/>
    </row>
    <row r="381" spans="2:79" ht="60" customHeight="1">
      <c r="B381" s="20"/>
      <c r="N381" s="24"/>
      <c r="O381" s="24"/>
      <c r="Q381" s="24"/>
      <c r="W381" s="24"/>
      <c r="AP381" s="24"/>
      <c r="BI381" s="24"/>
      <c r="BU381" s="24"/>
      <c r="BV381" s="30"/>
      <c r="BX381" s="30"/>
      <c r="BY381" s="30"/>
      <c r="BZ381" s="30"/>
      <c r="CA381" s="31"/>
    </row>
    <row r="382" spans="2:79" ht="60" customHeight="1">
      <c r="B382" s="20"/>
      <c r="N382" s="24"/>
      <c r="O382" s="24"/>
      <c r="Q382" s="24"/>
      <c r="W382" s="24"/>
      <c r="AP382" s="24"/>
      <c r="BI382" s="24"/>
      <c r="BU382" s="24"/>
      <c r="BV382" s="30"/>
      <c r="BX382" s="30"/>
      <c r="BY382" s="30"/>
      <c r="BZ382" s="30"/>
      <c r="CA382" s="31"/>
    </row>
    <row r="383" spans="2:79" ht="60" customHeight="1">
      <c r="B383" s="20"/>
      <c r="N383" s="24"/>
      <c r="O383" s="24"/>
      <c r="Q383" s="24"/>
      <c r="W383" s="24"/>
      <c r="AP383" s="24"/>
      <c r="BI383" s="24"/>
      <c r="BU383" s="24"/>
      <c r="BV383" s="30"/>
      <c r="BX383" s="30"/>
      <c r="BY383" s="30"/>
      <c r="BZ383" s="30"/>
      <c r="CA383" s="31"/>
    </row>
    <row r="384" spans="2:79" ht="60" customHeight="1">
      <c r="B384" s="20"/>
      <c r="N384" s="24"/>
      <c r="O384" s="24"/>
      <c r="Q384" s="24"/>
      <c r="W384" s="24"/>
      <c r="AP384" s="24"/>
      <c r="BI384" s="24"/>
      <c r="BU384" s="24"/>
      <c r="BV384" s="30"/>
      <c r="BX384" s="30"/>
      <c r="BY384" s="30"/>
      <c r="BZ384" s="30"/>
      <c r="CA384" s="31"/>
    </row>
    <row r="385" spans="2:79" ht="60" customHeight="1">
      <c r="B385" s="20"/>
      <c r="N385" s="24"/>
      <c r="O385" s="24"/>
      <c r="Q385" s="24"/>
      <c r="W385" s="24"/>
      <c r="AP385" s="24"/>
      <c r="BI385" s="24"/>
      <c r="BU385" s="24"/>
      <c r="BV385" s="30"/>
      <c r="BX385" s="30"/>
      <c r="BY385" s="30"/>
      <c r="BZ385" s="30"/>
      <c r="CA385" s="31"/>
    </row>
    <row r="386" spans="2:79" ht="60" customHeight="1">
      <c r="B386" s="20"/>
      <c r="N386" s="24"/>
      <c r="O386" s="24"/>
      <c r="Q386" s="24"/>
      <c r="W386" s="24"/>
      <c r="AP386" s="24"/>
      <c r="BI386" s="24"/>
      <c r="BU386" s="24"/>
      <c r="BV386" s="30"/>
      <c r="BX386" s="30"/>
      <c r="BY386" s="30"/>
      <c r="BZ386" s="30"/>
      <c r="CA386" s="31"/>
    </row>
    <row r="387" spans="2:79" ht="60" customHeight="1">
      <c r="B387" s="20"/>
      <c r="N387" s="24"/>
      <c r="O387" s="24"/>
      <c r="Q387" s="24"/>
      <c r="W387" s="24"/>
      <c r="AP387" s="24"/>
      <c r="BI387" s="24"/>
      <c r="BU387" s="24"/>
      <c r="BV387" s="30"/>
      <c r="BX387" s="30"/>
      <c r="BY387" s="30"/>
      <c r="BZ387" s="30"/>
      <c r="CA387" s="31"/>
    </row>
    <row r="388" spans="2:79" ht="60" customHeight="1">
      <c r="B388" s="20"/>
      <c r="N388" s="24"/>
      <c r="O388" s="24"/>
      <c r="Q388" s="24"/>
      <c r="W388" s="24"/>
      <c r="AP388" s="24"/>
      <c r="BI388" s="24"/>
      <c r="BU388" s="24"/>
      <c r="BV388" s="30"/>
      <c r="BX388" s="30"/>
      <c r="BY388" s="30"/>
      <c r="BZ388" s="30"/>
      <c r="CA388" s="31"/>
    </row>
    <row r="389" spans="2:79" ht="60" customHeight="1">
      <c r="B389" s="20"/>
      <c r="N389" s="24"/>
      <c r="O389" s="24"/>
      <c r="Q389" s="24"/>
      <c r="W389" s="24"/>
      <c r="AP389" s="24"/>
      <c r="BI389" s="24"/>
      <c r="BU389" s="24"/>
      <c r="BV389" s="30"/>
      <c r="BX389" s="30"/>
      <c r="BY389" s="30"/>
      <c r="BZ389" s="30"/>
      <c r="CA389" s="31"/>
    </row>
    <row r="390" spans="2:79" ht="60" customHeight="1">
      <c r="B390" s="20"/>
      <c r="N390" s="24"/>
      <c r="O390" s="24"/>
      <c r="Q390" s="24"/>
      <c r="W390" s="24"/>
      <c r="AP390" s="24"/>
      <c r="BI390" s="24"/>
      <c r="BU390" s="24"/>
      <c r="BV390" s="30"/>
      <c r="BX390" s="30"/>
      <c r="BY390" s="30"/>
      <c r="BZ390" s="30"/>
      <c r="CA390" s="31"/>
    </row>
    <row r="391" spans="2:79" ht="60" customHeight="1">
      <c r="B391" s="20"/>
      <c r="N391" s="24"/>
      <c r="O391" s="24"/>
      <c r="Q391" s="24"/>
      <c r="W391" s="24"/>
      <c r="AP391" s="24"/>
      <c r="BI391" s="24"/>
      <c r="BU391" s="24"/>
      <c r="BV391" s="30"/>
      <c r="BX391" s="30"/>
      <c r="BY391" s="30"/>
      <c r="BZ391" s="30"/>
      <c r="CA391" s="31"/>
    </row>
    <row r="392" spans="2:79" ht="60" customHeight="1">
      <c r="B392" s="20"/>
      <c r="N392" s="24"/>
      <c r="O392" s="24"/>
      <c r="Q392" s="24"/>
      <c r="W392" s="24"/>
      <c r="AP392" s="24"/>
      <c r="BI392" s="24"/>
      <c r="BU392" s="24"/>
      <c r="BV392" s="30"/>
      <c r="BX392" s="30"/>
      <c r="BY392" s="30"/>
      <c r="BZ392" s="30"/>
      <c r="CA392" s="31"/>
    </row>
    <row r="393" spans="2:79" ht="60" customHeight="1">
      <c r="B393" s="20"/>
      <c r="N393" s="24"/>
      <c r="O393" s="24"/>
      <c r="Q393" s="24"/>
      <c r="W393" s="24"/>
      <c r="AP393" s="24"/>
      <c r="BI393" s="24"/>
      <c r="BU393" s="24"/>
      <c r="BV393" s="30"/>
      <c r="BX393" s="30"/>
      <c r="BY393" s="30"/>
      <c r="BZ393" s="30"/>
      <c r="CA393" s="31"/>
    </row>
    <row r="394" spans="2:79" ht="60" customHeight="1">
      <c r="B394" s="20"/>
      <c r="N394" s="24"/>
      <c r="O394" s="24"/>
      <c r="Q394" s="24"/>
      <c r="W394" s="24"/>
      <c r="AP394" s="24"/>
      <c r="BI394" s="24"/>
      <c r="BU394" s="24"/>
      <c r="BV394" s="30"/>
      <c r="BX394" s="30"/>
      <c r="BY394" s="30"/>
      <c r="BZ394" s="30"/>
      <c r="CA394" s="31"/>
    </row>
    <row r="395" spans="2:79" ht="60" customHeight="1">
      <c r="B395" s="20"/>
      <c r="N395" s="24"/>
      <c r="O395" s="24"/>
      <c r="Q395" s="24"/>
      <c r="W395" s="24"/>
      <c r="AP395" s="24"/>
      <c r="BI395" s="24"/>
      <c r="BU395" s="24"/>
      <c r="BV395" s="30"/>
      <c r="BX395" s="30"/>
      <c r="BY395" s="30"/>
      <c r="BZ395" s="30"/>
      <c r="CA395" s="31"/>
    </row>
    <row r="396" spans="2:79" ht="60" customHeight="1">
      <c r="B396" s="20"/>
      <c r="N396" s="24"/>
      <c r="O396" s="24"/>
      <c r="Q396" s="24"/>
      <c r="W396" s="24"/>
      <c r="AP396" s="24"/>
      <c r="BI396" s="24"/>
      <c r="BU396" s="24"/>
      <c r="BV396" s="30"/>
      <c r="BX396" s="30"/>
      <c r="BY396" s="30"/>
      <c r="BZ396" s="30"/>
      <c r="CA396" s="31"/>
    </row>
    <row r="397" spans="2:79" ht="60" customHeight="1">
      <c r="B397" s="20"/>
      <c r="N397" s="24"/>
      <c r="O397" s="24"/>
      <c r="Q397" s="24"/>
      <c r="W397" s="24"/>
      <c r="AP397" s="24"/>
      <c r="BI397" s="24"/>
      <c r="BU397" s="24"/>
      <c r="BV397" s="30"/>
      <c r="BX397" s="30"/>
      <c r="BY397" s="30"/>
      <c r="BZ397" s="30"/>
      <c r="CA397" s="31"/>
    </row>
    <row r="398" spans="2:79" ht="60" customHeight="1">
      <c r="B398" s="20"/>
      <c r="N398" s="24"/>
      <c r="O398" s="24"/>
      <c r="Q398" s="24"/>
      <c r="W398" s="24"/>
      <c r="AP398" s="24"/>
      <c r="BI398" s="24"/>
      <c r="BU398" s="24"/>
      <c r="BV398" s="30"/>
      <c r="BX398" s="30"/>
      <c r="BY398" s="30"/>
      <c r="BZ398" s="30"/>
      <c r="CA398" s="31"/>
    </row>
    <row r="399" spans="2:79" ht="60" customHeight="1">
      <c r="B399" s="20"/>
      <c r="N399" s="24"/>
      <c r="O399" s="24"/>
      <c r="Q399" s="24"/>
      <c r="W399" s="24"/>
      <c r="AP399" s="24"/>
      <c r="BI399" s="24"/>
      <c r="BU399" s="24"/>
      <c r="BV399" s="30"/>
      <c r="BX399" s="30"/>
      <c r="BY399" s="30"/>
      <c r="BZ399" s="30"/>
      <c r="CA399" s="31"/>
    </row>
    <row r="400" spans="2:79" ht="60" customHeight="1">
      <c r="B400" s="20"/>
      <c r="N400" s="24"/>
      <c r="O400" s="24"/>
      <c r="Q400" s="24"/>
      <c r="W400" s="24"/>
      <c r="AP400" s="24"/>
      <c r="BI400" s="24"/>
      <c r="BU400" s="24"/>
      <c r="BV400" s="30"/>
      <c r="BX400" s="30"/>
      <c r="BY400" s="30"/>
      <c r="BZ400" s="30"/>
      <c r="CA400" s="31"/>
    </row>
    <row r="401" spans="2:79" ht="60" customHeight="1">
      <c r="B401" s="20"/>
      <c r="N401" s="24"/>
      <c r="O401" s="24"/>
      <c r="Q401" s="24"/>
      <c r="W401" s="24"/>
      <c r="AP401" s="24"/>
      <c r="BI401" s="24"/>
      <c r="BU401" s="24"/>
      <c r="BV401" s="30"/>
      <c r="BX401" s="30"/>
      <c r="BY401" s="30"/>
      <c r="BZ401" s="30"/>
      <c r="CA401" s="31"/>
    </row>
    <row r="402" spans="2:79" ht="60" customHeight="1">
      <c r="B402" s="20"/>
      <c r="N402" s="24"/>
      <c r="O402" s="24"/>
      <c r="Q402" s="24"/>
      <c r="W402" s="24"/>
      <c r="AP402" s="24"/>
      <c r="BI402" s="24"/>
      <c r="BU402" s="24"/>
      <c r="BV402" s="30"/>
      <c r="BX402" s="30"/>
      <c r="BY402" s="30"/>
      <c r="BZ402" s="30"/>
      <c r="CA402" s="31"/>
    </row>
    <row r="403" spans="2:79" ht="60" customHeight="1">
      <c r="B403" s="20"/>
      <c r="N403" s="24"/>
      <c r="O403" s="24"/>
      <c r="Q403" s="24"/>
      <c r="W403" s="24"/>
      <c r="AP403" s="24"/>
      <c r="BI403" s="24"/>
      <c r="BU403" s="24"/>
      <c r="BV403" s="30"/>
      <c r="BX403" s="30"/>
      <c r="BY403" s="30"/>
      <c r="BZ403" s="30"/>
      <c r="CA403" s="31"/>
    </row>
    <row r="404" spans="2:79" ht="60" customHeight="1">
      <c r="B404" s="20"/>
      <c r="N404" s="24"/>
      <c r="O404" s="24"/>
      <c r="Q404" s="24"/>
      <c r="W404" s="24"/>
      <c r="AP404" s="24"/>
      <c r="BI404" s="24"/>
      <c r="BU404" s="24"/>
      <c r="BV404" s="30"/>
      <c r="BX404" s="30"/>
      <c r="BY404" s="30"/>
      <c r="BZ404" s="30"/>
      <c r="CA404" s="31"/>
    </row>
    <row r="405" spans="2:79" ht="60" customHeight="1">
      <c r="B405" s="20"/>
      <c r="N405" s="24"/>
      <c r="O405" s="24"/>
      <c r="Q405" s="24"/>
      <c r="W405" s="24"/>
      <c r="AP405" s="24"/>
      <c r="BI405" s="24"/>
      <c r="BU405" s="24"/>
      <c r="BV405" s="30"/>
      <c r="BX405" s="30"/>
      <c r="BY405" s="30"/>
      <c r="BZ405" s="30"/>
      <c r="CA405" s="31"/>
    </row>
    <row r="406" spans="2:79" ht="60" customHeight="1">
      <c r="B406" s="20"/>
      <c r="N406" s="24"/>
      <c r="O406" s="24"/>
      <c r="Q406" s="24"/>
      <c r="W406" s="24"/>
      <c r="AP406" s="24"/>
      <c r="BI406" s="24"/>
      <c r="BU406" s="24"/>
      <c r="BV406" s="30"/>
      <c r="BX406" s="30"/>
      <c r="BY406" s="30"/>
      <c r="BZ406" s="30"/>
      <c r="CA406" s="31"/>
    </row>
    <row r="407" spans="2:79" ht="60" customHeight="1">
      <c r="B407" s="20"/>
      <c r="N407" s="24"/>
      <c r="O407" s="24"/>
      <c r="Q407" s="24"/>
      <c r="W407" s="24"/>
      <c r="AP407" s="24"/>
      <c r="BI407" s="24"/>
      <c r="BU407" s="24"/>
      <c r="BV407" s="30"/>
      <c r="BX407" s="30"/>
      <c r="BY407" s="30"/>
      <c r="BZ407" s="30"/>
      <c r="CA407" s="31"/>
    </row>
    <row r="408" spans="2:79" ht="60" customHeight="1">
      <c r="B408" s="20"/>
      <c r="N408" s="24"/>
      <c r="O408" s="24"/>
      <c r="Q408" s="24"/>
      <c r="W408" s="24"/>
      <c r="AP408" s="24"/>
      <c r="BI408" s="24"/>
      <c r="BU408" s="24"/>
      <c r="BV408" s="30"/>
      <c r="BX408" s="30"/>
      <c r="BY408" s="30"/>
      <c r="BZ408" s="30"/>
      <c r="CA408" s="31"/>
    </row>
    <row r="409" spans="2:79" ht="60" customHeight="1">
      <c r="B409" s="20"/>
      <c r="N409" s="24"/>
      <c r="O409" s="24"/>
      <c r="Q409" s="24"/>
      <c r="W409" s="24"/>
      <c r="AP409" s="24"/>
      <c r="BI409" s="24"/>
      <c r="BU409" s="24"/>
      <c r="BV409" s="30"/>
      <c r="BX409" s="30"/>
      <c r="BY409" s="30"/>
      <c r="BZ409" s="30"/>
      <c r="CA409" s="31"/>
    </row>
    <row r="410" spans="2:79" ht="60" customHeight="1">
      <c r="B410" s="20"/>
      <c r="N410" s="24"/>
      <c r="O410" s="24"/>
      <c r="Q410" s="24"/>
      <c r="W410" s="24"/>
      <c r="AP410" s="24"/>
      <c r="BI410" s="24"/>
      <c r="BU410" s="24"/>
      <c r="BV410" s="30"/>
      <c r="BX410" s="30"/>
      <c r="BY410" s="30"/>
      <c r="BZ410" s="30"/>
      <c r="CA410" s="31"/>
    </row>
    <row r="411" spans="2:79" ht="60" customHeight="1">
      <c r="B411" s="20"/>
      <c r="N411" s="24"/>
      <c r="O411" s="24"/>
      <c r="Q411" s="24"/>
      <c r="W411" s="24"/>
      <c r="AP411" s="24"/>
      <c r="BI411" s="24"/>
      <c r="BU411" s="24"/>
      <c r="BV411" s="30"/>
      <c r="BX411" s="30"/>
      <c r="BY411" s="30"/>
      <c r="BZ411" s="30"/>
      <c r="CA411" s="31"/>
    </row>
    <row r="412" spans="2:79" ht="60" customHeight="1">
      <c r="B412" s="20"/>
      <c r="N412" s="24"/>
      <c r="O412" s="24"/>
      <c r="Q412" s="24"/>
      <c r="W412" s="24"/>
      <c r="AP412" s="24"/>
      <c r="BI412" s="24"/>
      <c r="BU412" s="24"/>
      <c r="BV412" s="30"/>
      <c r="BX412" s="30"/>
      <c r="BY412" s="30"/>
      <c r="BZ412" s="30"/>
      <c r="CA412" s="31"/>
    </row>
    <row r="413" spans="2:79" ht="60" customHeight="1">
      <c r="B413" s="20"/>
      <c r="N413" s="24"/>
      <c r="O413" s="24"/>
      <c r="Q413" s="24"/>
      <c r="W413" s="24"/>
      <c r="AP413" s="24"/>
      <c r="BI413" s="24"/>
      <c r="BU413" s="24"/>
      <c r="BV413" s="30"/>
      <c r="BX413" s="30"/>
      <c r="BY413" s="30"/>
      <c r="BZ413" s="30"/>
      <c r="CA413" s="31"/>
    </row>
    <row r="414" spans="2:79" ht="60" customHeight="1">
      <c r="B414" s="20"/>
      <c r="N414" s="24"/>
      <c r="O414" s="24"/>
      <c r="Q414" s="24"/>
      <c r="W414" s="24"/>
      <c r="AP414" s="24"/>
      <c r="BI414" s="24"/>
      <c r="BU414" s="24"/>
      <c r="BV414" s="30"/>
      <c r="BX414" s="30"/>
      <c r="BY414" s="30"/>
      <c r="BZ414" s="30"/>
      <c r="CA414" s="31"/>
    </row>
    <row r="415" spans="2:79" ht="60" customHeight="1">
      <c r="B415" s="20"/>
      <c r="N415" s="24"/>
      <c r="O415" s="24"/>
      <c r="Q415" s="24"/>
      <c r="W415" s="24"/>
      <c r="AP415" s="24"/>
      <c r="BI415" s="24"/>
      <c r="BU415" s="24"/>
      <c r="BV415" s="30"/>
      <c r="BX415" s="30"/>
      <c r="BY415" s="30"/>
      <c r="BZ415" s="30"/>
      <c r="CA415" s="31"/>
    </row>
    <row r="416" spans="2:79" ht="60" customHeight="1">
      <c r="B416" s="20"/>
      <c r="N416" s="24"/>
      <c r="O416" s="24"/>
      <c r="Q416" s="24"/>
      <c r="W416" s="24"/>
      <c r="AP416" s="24"/>
      <c r="BI416" s="24"/>
      <c r="BU416" s="24"/>
      <c r="BV416" s="30"/>
      <c r="BX416" s="30"/>
      <c r="BY416" s="30"/>
      <c r="BZ416" s="30"/>
      <c r="CA416" s="31"/>
    </row>
    <row r="417" spans="2:79" ht="60" customHeight="1">
      <c r="B417" s="20"/>
      <c r="N417" s="24"/>
      <c r="O417" s="24"/>
      <c r="Q417" s="24"/>
      <c r="W417" s="24"/>
      <c r="AP417" s="24"/>
      <c r="BI417" s="24"/>
      <c r="BU417" s="24"/>
      <c r="BV417" s="30"/>
      <c r="BX417" s="30"/>
      <c r="BY417" s="30"/>
      <c r="BZ417" s="30"/>
      <c r="CA417" s="31"/>
    </row>
    <row r="418" spans="2:79" ht="60" customHeight="1">
      <c r="B418" s="20"/>
      <c r="N418" s="24"/>
      <c r="O418" s="24"/>
      <c r="Q418" s="24"/>
      <c r="W418" s="24"/>
      <c r="AP418" s="24"/>
      <c r="BI418" s="24"/>
      <c r="BU418" s="24"/>
      <c r="BV418" s="30"/>
      <c r="BX418" s="30"/>
      <c r="BY418" s="30"/>
      <c r="BZ418" s="30"/>
      <c r="CA418" s="31"/>
    </row>
    <row r="419" spans="2:79" ht="60" customHeight="1">
      <c r="B419" s="20"/>
      <c r="N419" s="24"/>
      <c r="O419" s="24"/>
      <c r="Q419" s="24"/>
      <c r="W419" s="24"/>
      <c r="AP419" s="24"/>
      <c r="BI419" s="24"/>
      <c r="BU419" s="24"/>
      <c r="BV419" s="30"/>
      <c r="BX419" s="30"/>
      <c r="BY419" s="30"/>
      <c r="BZ419" s="30"/>
      <c r="CA419" s="31"/>
    </row>
    <row r="420" spans="2:79" ht="60" customHeight="1">
      <c r="B420" s="20"/>
      <c r="N420" s="24"/>
      <c r="O420" s="24"/>
      <c r="Q420" s="24"/>
      <c r="W420" s="24"/>
      <c r="AP420" s="24"/>
      <c r="BI420" s="24"/>
      <c r="BU420" s="24"/>
      <c r="BV420" s="30"/>
      <c r="BX420" s="30"/>
      <c r="BY420" s="30"/>
      <c r="BZ420" s="30"/>
      <c r="CA420" s="31"/>
    </row>
    <row r="421" spans="2:79" ht="60" customHeight="1">
      <c r="B421" s="20"/>
      <c r="N421" s="24"/>
      <c r="O421" s="24"/>
      <c r="Q421" s="24"/>
      <c r="W421" s="24"/>
      <c r="AP421" s="24"/>
      <c r="BI421" s="24"/>
      <c r="BU421" s="24"/>
      <c r="BV421" s="30"/>
      <c r="BX421" s="30"/>
      <c r="BY421" s="30"/>
      <c r="BZ421" s="30"/>
      <c r="CA421" s="31"/>
    </row>
    <row r="422" spans="2:79" ht="60" customHeight="1">
      <c r="B422" s="20"/>
      <c r="N422" s="24"/>
      <c r="O422" s="24"/>
      <c r="Q422" s="24"/>
      <c r="W422" s="24"/>
      <c r="AP422" s="24"/>
      <c r="BI422" s="24"/>
      <c r="BU422" s="24"/>
      <c r="BV422" s="30"/>
      <c r="BX422" s="30"/>
      <c r="BY422" s="30"/>
      <c r="BZ422" s="30"/>
      <c r="CA422" s="31"/>
    </row>
    <row r="423" spans="2:79" ht="60" customHeight="1">
      <c r="B423" s="20"/>
      <c r="N423" s="24"/>
      <c r="O423" s="24"/>
      <c r="Q423" s="24"/>
      <c r="W423" s="24"/>
      <c r="AP423" s="24"/>
      <c r="BI423" s="24"/>
      <c r="BU423" s="24"/>
      <c r="BV423" s="30"/>
      <c r="BX423" s="30"/>
      <c r="BY423" s="30"/>
      <c r="BZ423" s="30"/>
      <c r="CA423" s="31"/>
    </row>
    <row r="424" spans="2:79" ht="60" customHeight="1">
      <c r="B424" s="20"/>
      <c r="N424" s="24"/>
      <c r="O424" s="24"/>
      <c r="Q424" s="24"/>
      <c r="W424" s="24"/>
      <c r="AP424" s="24"/>
      <c r="BI424" s="24"/>
      <c r="BU424" s="24"/>
      <c r="BV424" s="30"/>
      <c r="BX424" s="30"/>
      <c r="BY424" s="30"/>
      <c r="BZ424" s="30"/>
      <c r="CA424" s="31"/>
    </row>
    <row r="425" spans="2:79" ht="60" customHeight="1">
      <c r="B425" s="20"/>
      <c r="N425" s="24"/>
      <c r="O425" s="24"/>
      <c r="Q425" s="24"/>
      <c r="W425" s="24"/>
      <c r="AP425" s="24"/>
      <c r="BI425" s="24"/>
      <c r="BU425" s="24"/>
      <c r="BV425" s="30"/>
      <c r="BX425" s="30"/>
      <c r="BY425" s="30"/>
      <c r="BZ425" s="30"/>
      <c r="CA425" s="31"/>
    </row>
    <row r="426" spans="2:79" ht="60" customHeight="1">
      <c r="B426" s="20"/>
      <c r="N426" s="24"/>
      <c r="O426" s="24"/>
      <c r="Q426" s="24"/>
      <c r="W426" s="24"/>
      <c r="AP426" s="24"/>
      <c r="BI426" s="24"/>
      <c r="BU426" s="24"/>
      <c r="BV426" s="30"/>
      <c r="BX426" s="30"/>
      <c r="BY426" s="30"/>
      <c r="BZ426" s="30"/>
      <c r="CA426" s="31"/>
    </row>
    <row r="427" spans="2:79" ht="60" customHeight="1">
      <c r="B427" s="20"/>
      <c r="N427" s="24"/>
      <c r="O427" s="24"/>
      <c r="Q427" s="24"/>
      <c r="W427" s="24"/>
      <c r="AP427" s="24"/>
      <c r="BI427" s="24"/>
      <c r="BU427" s="24"/>
      <c r="BV427" s="30"/>
      <c r="BX427" s="30"/>
      <c r="BY427" s="30"/>
      <c r="BZ427" s="30"/>
      <c r="CA427" s="31"/>
    </row>
    <row r="428" spans="2:79" ht="60" customHeight="1">
      <c r="B428" s="20"/>
      <c r="N428" s="24"/>
      <c r="O428" s="24"/>
      <c r="Q428" s="24"/>
      <c r="W428" s="24"/>
      <c r="AP428" s="24"/>
      <c r="BI428" s="24"/>
      <c r="BU428" s="24"/>
      <c r="BV428" s="30"/>
      <c r="BX428" s="30"/>
      <c r="BY428" s="30"/>
      <c r="BZ428" s="30"/>
      <c r="CA428" s="31"/>
    </row>
    <row r="429" spans="2:79" ht="60" customHeight="1">
      <c r="B429" s="20"/>
      <c r="N429" s="24"/>
      <c r="O429" s="24"/>
      <c r="Q429" s="24"/>
      <c r="W429" s="24"/>
      <c r="AP429" s="24"/>
      <c r="BI429" s="24"/>
      <c r="BU429" s="24"/>
      <c r="BV429" s="30"/>
      <c r="BX429" s="30"/>
      <c r="BY429" s="30"/>
      <c r="BZ429" s="30"/>
      <c r="CA429" s="31"/>
    </row>
    <row r="430" spans="2:79" ht="60" customHeight="1">
      <c r="B430" s="20"/>
      <c r="N430" s="24"/>
      <c r="O430" s="24"/>
      <c r="Q430" s="24"/>
      <c r="W430" s="24"/>
      <c r="AP430" s="24"/>
      <c r="BI430" s="24"/>
      <c r="BU430" s="24"/>
      <c r="BV430" s="30"/>
      <c r="BX430" s="30"/>
      <c r="BY430" s="30"/>
      <c r="BZ430" s="30"/>
      <c r="CA430" s="31"/>
    </row>
    <row r="431" spans="2:79" ht="60" customHeight="1">
      <c r="B431" s="20"/>
      <c r="N431" s="24"/>
      <c r="O431" s="24"/>
      <c r="Q431" s="24"/>
      <c r="W431" s="24"/>
      <c r="AP431" s="24"/>
      <c r="BI431" s="24"/>
      <c r="BU431" s="24"/>
      <c r="BV431" s="30"/>
      <c r="BX431" s="30"/>
      <c r="BY431" s="30"/>
      <c r="BZ431" s="30"/>
      <c r="CA431" s="31"/>
    </row>
    <row r="432" spans="2:79" ht="60" customHeight="1">
      <c r="B432" s="20"/>
      <c r="N432" s="24"/>
      <c r="O432" s="24"/>
      <c r="Q432" s="24"/>
      <c r="W432" s="24"/>
      <c r="AP432" s="24"/>
      <c r="BI432" s="24"/>
      <c r="BU432" s="24"/>
      <c r="BV432" s="30"/>
      <c r="BX432" s="30"/>
      <c r="BY432" s="30"/>
      <c r="BZ432" s="30"/>
      <c r="CA432" s="31"/>
    </row>
    <row r="433" spans="2:79" ht="60" customHeight="1">
      <c r="B433" s="20"/>
      <c r="N433" s="24"/>
      <c r="O433" s="24"/>
      <c r="Q433" s="24"/>
      <c r="W433" s="24"/>
      <c r="AP433" s="24"/>
      <c r="BI433" s="24"/>
      <c r="BU433" s="24"/>
      <c r="BV433" s="30"/>
      <c r="BX433" s="30"/>
      <c r="BY433" s="30"/>
      <c r="BZ433" s="30"/>
      <c r="CA433" s="31"/>
    </row>
    <row r="434" spans="2:79" ht="60" customHeight="1">
      <c r="B434" s="20"/>
      <c r="N434" s="24"/>
      <c r="O434" s="24"/>
      <c r="Q434" s="24"/>
      <c r="W434" s="24"/>
      <c r="AP434" s="24"/>
      <c r="BI434" s="24"/>
      <c r="BU434" s="24"/>
      <c r="BV434" s="30"/>
      <c r="BX434" s="30"/>
      <c r="BY434" s="30"/>
      <c r="BZ434" s="30"/>
      <c r="CA434" s="31"/>
    </row>
    <row r="435" spans="2:79" ht="60" customHeight="1">
      <c r="B435" s="20"/>
      <c r="N435" s="24"/>
      <c r="O435" s="24"/>
      <c r="Q435" s="24"/>
      <c r="W435" s="24"/>
      <c r="AP435" s="24"/>
      <c r="BI435" s="24"/>
      <c r="BU435" s="24"/>
      <c r="BV435" s="30"/>
      <c r="BX435" s="30"/>
      <c r="BY435" s="30"/>
      <c r="BZ435" s="30"/>
      <c r="CA435" s="31"/>
    </row>
    <row r="436" spans="2:79" ht="60" customHeight="1">
      <c r="B436" s="20"/>
      <c r="N436" s="24"/>
      <c r="O436" s="24"/>
      <c r="Q436" s="24"/>
      <c r="W436" s="24"/>
      <c r="AP436" s="24"/>
      <c r="BI436" s="24"/>
      <c r="BU436" s="24"/>
      <c r="BV436" s="30"/>
      <c r="BX436" s="30"/>
      <c r="BY436" s="30"/>
      <c r="BZ436" s="30"/>
      <c r="CA436" s="31"/>
    </row>
    <row r="437" spans="2:79" ht="60" customHeight="1">
      <c r="B437" s="20"/>
      <c r="N437" s="24"/>
      <c r="O437" s="24"/>
      <c r="Q437" s="24"/>
      <c r="W437" s="24"/>
      <c r="AP437" s="24"/>
      <c r="BI437" s="24"/>
      <c r="BU437" s="24"/>
      <c r="BV437" s="30"/>
      <c r="BX437" s="30"/>
      <c r="BY437" s="30"/>
      <c r="BZ437" s="30"/>
      <c r="CA437" s="31"/>
    </row>
    <row r="438" spans="2:79" ht="60" customHeight="1">
      <c r="B438" s="20"/>
      <c r="N438" s="24"/>
      <c r="O438" s="24"/>
      <c r="Q438" s="24"/>
      <c r="W438" s="24"/>
      <c r="AP438" s="24"/>
      <c r="BI438" s="24"/>
      <c r="BU438" s="24"/>
      <c r="BV438" s="30"/>
      <c r="BX438" s="30"/>
      <c r="BY438" s="30"/>
      <c r="BZ438" s="30"/>
      <c r="CA438" s="31"/>
    </row>
    <row r="439" spans="2:79" ht="60" customHeight="1">
      <c r="B439" s="20"/>
      <c r="N439" s="24"/>
      <c r="O439" s="24"/>
      <c r="Q439" s="24"/>
      <c r="W439" s="24"/>
      <c r="AP439" s="24"/>
      <c r="BI439" s="24"/>
      <c r="BU439" s="24"/>
      <c r="BV439" s="30"/>
      <c r="BX439" s="30"/>
      <c r="BY439" s="30"/>
      <c r="BZ439" s="30"/>
      <c r="CA439" s="31"/>
    </row>
    <row r="440" spans="2:79" ht="60" customHeight="1">
      <c r="B440" s="20"/>
      <c r="N440" s="24"/>
      <c r="O440" s="24"/>
      <c r="Q440" s="24"/>
      <c r="W440" s="24"/>
      <c r="AP440" s="24"/>
      <c r="BI440" s="24"/>
      <c r="BU440" s="24"/>
      <c r="BV440" s="30"/>
      <c r="BX440" s="30"/>
      <c r="BY440" s="30"/>
      <c r="BZ440" s="30"/>
      <c r="CA440" s="31"/>
    </row>
    <row r="441" spans="2:79" ht="60" customHeight="1">
      <c r="B441" s="20"/>
      <c r="N441" s="24"/>
      <c r="O441" s="24"/>
      <c r="Q441" s="24"/>
      <c r="W441" s="24"/>
      <c r="AP441" s="24"/>
      <c r="BI441" s="24"/>
      <c r="BU441" s="24"/>
      <c r="BV441" s="30"/>
      <c r="BX441" s="30"/>
      <c r="BY441" s="30"/>
      <c r="BZ441" s="30"/>
      <c r="CA441" s="31"/>
    </row>
    <row r="442" spans="2:79" ht="60" customHeight="1">
      <c r="B442" s="20"/>
      <c r="N442" s="24"/>
      <c r="O442" s="24"/>
      <c r="Q442" s="24"/>
      <c r="W442" s="24"/>
      <c r="AP442" s="24"/>
      <c r="BI442" s="24"/>
      <c r="BU442" s="24"/>
      <c r="BV442" s="30"/>
      <c r="BX442" s="30"/>
      <c r="BY442" s="30"/>
      <c r="BZ442" s="30"/>
      <c r="CA442" s="31"/>
    </row>
    <row r="443" spans="2:79" ht="60" customHeight="1">
      <c r="B443" s="20"/>
      <c r="N443" s="24"/>
      <c r="O443" s="24"/>
      <c r="Q443" s="24"/>
      <c r="W443" s="24"/>
      <c r="AP443" s="24"/>
      <c r="BI443" s="24"/>
      <c r="BU443" s="24"/>
      <c r="BV443" s="30"/>
      <c r="BX443" s="30"/>
      <c r="BY443" s="30"/>
      <c r="BZ443" s="30"/>
      <c r="CA443" s="31"/>
    </row>
    <row r="444" spans="2:79" ht="60" customHeight="1">
      <c r="B444" s="20"/>
      <c r="N444" s="24"/>
      <c r="O444" s="24"/>
      <c r="Q444" s="24"/>
      <c r="W444" s="24"/>
      <c r="AP444" s="24"/>
      <c r="BI444" s="24"/>
      <c r="BU444" s="24"/>
      <c r="BV444" s="30"/>
      <c r="BX444" s="30"/>
      <c r="BY444" s="30"/>
      <c r="BZ444" s="30"/>
      <c r="CA444" s="31"/>
    </row>
    <row r="445" spans="2:79" ht="60" customHeight="1">
      <c r="B445" s="20"/>
      <c r="N445" s="24"/>
      <c r="O445" s="24"/>
      <c r="Q445" s="24"/>
      <c r="W445" s="24"/>
      <c r="AP445" s="24"/>
      <c r="BI445" s="24"/>
      <c r="BU445" s="24"/>
      <c r="BV445" s="30"/>
      <c r="BX445" s="30"/>
      <c r="BY445" s="30"/>
      <c r="BZ445" s="30"/>
      <c r="CA445" s="31"/>
    </row>
    <row r="446" spans="2:79" ht="60" customHeight="1">
      <c r="B446" s="20"/>
      <c r="N446" s="24"/>
      <c r="O446" s="24"/>
      <c r="Q446" s="24"/>
      <c r="W446" s="24"/>
      <c r="AP446" s="24"/>
      <c r="BI446" s="24"/>
      <c r="BU446" s="24"/>
      <c r="BV446" s="30"/>
      <c r="BX446" s="30"/>
      <c r="BY446" s="30"/>
      <c r="BZ446" s="30"/>
      <c r="CA446" s="31"/>
    </row>
    <row r="447" spans="2:79" ht="60" customHeight="1">
      <c r="B447" s="20"/>
      <c r="N447" s="24"/>
      <c r="O447" s="24"/>
      <c r="Q447" s="24"/>
      <c r="W447" s="24"/>
      <c r="AP447" s="24"/>
      <c r="BI447" s="24"/>
      <c r="BU447" s="24"/>
      <c r="BV447" s="30"/>
      <c r="BX447" s="30"/>
      <c r="BY447" s="30"/>
      <c r="BZ447" s="30"/>
      <c r="CA447" s="31"/>
    </row>
    <row r="448" spans="2:79" ht="60" customHeight="1">
      <c r="B448" s="20"/>
      <c r="N448" s="24"/>
      <c r="O448" s="24"/>
      <c r="Q448" s="24"/>
      <c r="W448" s="24"/>
      <c r="AP448" s="24"/>
      <c r="BI448" s="24"/>
      <c r="BU448" s="24"/>
      <c r="BV448" s="30"/>
      <c r="BX448" s="30"/>
      <c r="BY448" s="30"/>
      <c r="BZ448" s="30"/>
      <c r="CA448" s="31"/>
    </row>
    <row r="449" spans="2:79" ht="60" customHeight="1">
      <c r="B449" s="20"/>
      <c r="N449" s="24"/>
      <c r="O449" s="24"/>
      <c r="Q449" s="24"/>
      <c r="W449" s="24"/>
      <c r="AP449" s="24"/>
      <c r="BI449" s="24"/>
      <c r="BU449" s="24"/>
      <c r="BV449" s="30"/>
      <c r="BX449" s="30"/>
      <c r="BY449" s="30"/>
      <c r="BZ449" s="30"/>
      <c r="CA449" s="31"/>
    </row>
    <row r="450" spans="2:79" ht="60" customHeight="1">
      <c r="B450" s="20"/>
      <c r="N450" s="24"/>
      <c r="O450" s="24"/>
      <c r="Q450" s="24"/>
      <c r="W450" s="24"/>
      <c r="AP450" s="24"/>
      <c r="BI450" s="24"/>
      <c r="BU450" s="24"/>
      <c r="BV450" s="30"/>
      <c r="BX450" s="30"/>
      <c r="BY450" s="30"/>
      <c r="BZ450" s="30"/>
      <c r="CA450" s="31"/>
    </row>
    <row r="451" spans="2:79" ht="60" customHeight="1">
      <c r="B451" s="20"/>
      <c r="N451" s="24"/>
      <c r="O451" s="24"/>
      <c r="Q451" s="24"/>
      <c r="W451" s="24"/>
      <c r="AP451" s="24"/>
      <c r="BI451" s="24"/>
      <c r="BU451" s="24"/>
      <c r="BV451" s="30"/>
      <c r="BX451" s="30"/>
      <c r="BY451" s="30"/>
      <c r="BZ451" s="30"/>
      <c r="CA451" s="31"/>
    </row>
    <row r="452" spans="2:79" ht="60" customHeight="1">
      <c r="B452" s="20"/>
      <c r="N452" s="24"/>
      <c r="O452" s="24"/>
      <c r="Q452" s="24"/>
      <c r="W452" s="24"/>
      <c r="AP452" s="24"/>
      <c r="BI452" s="24"/>
      <c r="BU452" s="24"/>
      <c r="BV452" s="30"/>
      <c r="BX452" s="30"/>
      <c r="BY452" s="30"/>
      <c r="BZ452" s="30"/>
      <c r="CA452" s="31"/>
    </row>
    <row r="453" spans="2:79" ht="60" customHeight="1">
      <c r="B453" s="20"/>
      <c r="N453" s="24"/>
      <c r="O453" s="24"/>
      <c r="Q453" s="24"/>
      <c r="W453" s="24"/>
      <c r="AP453" s="24"/>
      <c r="BI453" s="24"/>
      <c r="BU453" s="24"/>
      <c r="BV453" s="30"/>
      <c r="BX453" s="30"/>
      <c r="BY453" s="30"/>
      <c r="BZ453" s="30"/>
      <c r="CA453" s="31"/>
    </row>
    <row r="454" spans="2:79" ht="60" customHeight="1">
      <c r="B454" s="20"/>
      <c r="N454" s="24"/>
      <c r="O454" s="24"/>
      <c r="Q454" s="24"/>
      <c r="W454" s="24"/>
      <c r="AP454" s="24"/>
      <c r="BI454" s="24"/>
      <c r="BU454" s="24"/>
      <c r="BV454" s="30"/>
      <c r="BX454" s="30"/>
      <c r="BY454" s="30"/>
      <c r="BZ454" s="30"/>
      <c r="CA454" s="31"/>
    </row>
    <row r="455" spans="2:79" ht="60" customHeight="1">
      <c r="B455" s="20"/>
      <c r="N455" s="24"/>
      <c r="O455" s="24"/>
      <c r="Q455" s="24"/>
      <c r="W455" s="24"/>
      <c r="AP455" s="24"/>
      <c r="BI455" s="24"/>
      <c r="BU455" s="24"/>
      <c r="BV455" s="30"/>
      <c r="BX455" s="30"/>
      <c r="BY455" s="30"/>
      <c r="BZ455" s="30"/>
      <c r="CA455" s="31"/>
    </row>
    <row r="456" spans="2:79" ht="60" customHeight="1">
      <c r="B456" s="20"/>
      <c r="N456" s="24"/>
      <c r="O456" s="24"/>
      <c r="Q456" s="24"/>
      <c r="W456" s="24"/>
      <c r="AP456" s="24"/>
      <c r="BI456" s="24"/>
      <c r="BU456" s="24"/>
      <c r="BV456" s="30"/>
      <c r="BX456" s="30"/>
      <c r="BY456" s="30"/>
      <c r="BZ456" s="30"/>
      <c r="CA456" s="31"/>
    </row>
    <row r="457" spans="2:79" ht="60" customHeight="1">
      <c r="B457" s="20"/>
      <c r="N457" s="24"/>
      <c r="O457" s="24"/>
      <c r="Q457" s="24"/>
      <c r="W457" s="24"/>
      <c r="AP457" s="24"/>
      <c r="BI457" s="24"/>
      <c r="BU457" s="24"/>
      <c r="BV457" s="30"/>
      <c r="BX457" s="30"/>
      <c r="BY457" s="30"/>
      <c r="BZ457" s="30"/>
      <c r="CA457" s="31"/>
    </row>
    <row r="458" spans="2:79" ht="60" customHeight="1">
      <c r="B458" s="20"/>
      <c r="N458" s="24"/>
      <c r="O458" s="24"/>
      <c r="Q458" s="24"/>
      <c r="W458" s="24"/>
      <c r="AP458" s="24"/>
      <c r="BI458" s="24"/>
      <c r="BU458" s="24"/>
      <c r="BV458" s="30"/>
      <c r="BX458" s="30"/>
      <c r="BY458" s="30"/>
      <c r="BZ458" s="30"/>
      <c r="CA458" s="31"/>
    </row>
    <row r="459" spans="2:79" ht="60" customHeight="1">
      <c r="B459" s="20"/>
      <c r="N459" s="24"/>
      <c r="O459" s="24"/>
      <c r="Q459" s="24"/>
      <c r="W459" s="24"/>
      <c r="AP459" s="24"/>
      <c r="BI459" s="24"/>
      <c r="BU459" s="24"/>
      <c r="BV459" s="30"/>
      <c r="BX459" s="30"/>
      <c r="BY459" s="30"/>
      <c r="BZ459" s="30"/>
      <c r="CA459" s="31"/>
    </row>
    <row r="460" spans="2:79" ht="60" customHeight="1">
      <c r="B460" s="20"/>
      <c r="N460" s="24"/>
      <c r="O460" s="24"/>
      <c r="Q460" s="24"/>
      <c r="W460" s="24"/>
      <c r="AP460" s="24"/>
      <c r="BI460" s="24"/>
      <c r="BU460" s="24"/>
      <c r="BV460" s="30"/>
      <c r="BX460" s="30"/>
      <c r="BY460" s="30"/>
      <c r="BZ460" s="30"/>
      <c r="CA460" s="31"/>
    </row>
    <row r="461" spans="2:79" ht="60" customHeight="1">
      <c r="B461" s="20"/>
      <c r="N461" s="24"/>
      <c r="O461" s="24"/>
      <c r="Q461" s="24"/>
      <c r="W461" s="24"/>
      <c r="AP461" s="24"/>
      <c r="BI461" s="24"/>
      <c r="BU461" s="24"/>
      <c r="BV461" s="30"/>
      <c r="BX461" s="30"/>
      <c r="BY461" s="30"/>
      <c r="BZ461" s="30"/>
      <c r="CA461" s="31"/>
    </row>
    <row r="462" spans="2:79" ht="60" customHeight="1">
      <c r="B462" s="20"/>
      <c r="N462" s="24"/>
      <c r="O462" s="24"/>
      <c r="Q462" s="24"/>
      <c r="W462" s="24"/>
      <c r="AP462" s="24"/>
      <c r="BI462" s="24"/>
      <c r="BU462" s="24"/>
      <c r="BV462" s="30"/>
      <c r="BX462" s="30"/>
      <c r="BY462" s="30"/>
      <c r="BZ462" s="30"/>
      <c r="CA462" s="31"/>
    </row>
    <row r="463" spans="2:79" ht="60" customHeight="1">
      <c r="B463" s="20"/>
      <c r="N463" s="24"/>
      <c r="O463" s="24"/>
      <c r="Q463" s="24"/>
      <c r="W463" s="24"/>
      <c r="AP463" s="24"/>
      <c r="BI463" s="24"/>
      <c r="BU463" s="24"/>
      <c r="BV463" s="30"/>
      <c r="BX463" s="30"/>
      <c r="BY463" s="30"/>
      <c r="BZ463" s="30"/>
      <c r="CA463" s="31"/>
    </row>
    <row r="464" spans="2:79" ht="60" customHeight="1">
      <c r="B464" s="20"/>
      <c r="N464" s="24"/>
      <c r="O464" s="24"/>
      <c r="Q464" s="24"/>
      <c r="W464" s="24"/>
      <c r="AP464" s="24"/>
      <c r="BI464" s="24"/>
      <c r="BU464" s="24"/>
      <c r="BV464" s="30"/>
      <c r="BX464" s="30"/>
      <c r="BY464" s="30"/>
      <c r="BZ464" s="30"/>
      <c r="CA464" s="31"/>
    </row>
    <row r="465" spans="2:79" ht="60" customHeight="1">
      <c r="B465" s="20"/>
      <c r="N465" s="24"/>
      <c r="O465" s="24"/>
      <c r="Q465" s="24"/>
      <c r="W465" s="24"/>
      <c r="AP465" s="24"/>
      <c r="BI465" s="24"/>
      <c r="BU465" s="24"/>
      <c r="BV465" s="30"/>
      <c r="BX465" s="30"/>
      <c r="BY465" s="30"/>
      <c r="BZ465" s="30"/>
      <c r="CA465" s="31"/>
    </row>
    <row r="466" spans="2:79" ht="60" customHeight="1">
      <c r="B466" s="20"/>
      <c r="N466" s="24"/>
      <c r="O466" s="24"/>
      <c r="Q466" s="24"/>
      <c r="W466" s="24"/>
      <c r="AP466" s="24"/>
      <c r="BI466" s="24"/>
      <c r="BU466" s="24"/>
      <c r="BV466" s="30"/>
      <c r="BX466" s="30"/>
      <c r="BY466" s="30"/>
      <c r="BZ466" s="30"/>
      <c r="CA466" s="31"/>
    </row>
    <row r="467" spans="2:79" ht="60" customHeight="1">
      <c r="B467" s="20"/>
      <c r="N467" s="24"/>
      <c r="O467" s="24"/>
      <c r="Q467" s="24"/>
      <c r="W467" s="24"/>
      <c r="AP467" s="24"/>
      <c r="BI467" s="24"/>
      <c r="BU467" s="24"/>
      <c r="BV467" s="30"/>
      <c r="BX467" s="30"/>
      <c r="BY467" s="30"/>
      <c r="BZ467" s="30"/>
      <c r="CA467" s="31"/>
    </row>
    <row r="468" spans="2:79" ht="60" customHeight="1">
      <c r="B468" s="20"/>
      <c r="N468" s="24"/>
      <c r="O468" s="24"/>
      <c r="Q468" s="24"/>
      <c r="W468" s="24"/>
      <c r="AP468" s="24"/>
      <c r="BI468" s="24"/>
      <c r="BU468" s="24"/>
      <c r="BV468" s="30"/>
      <c r="BX468" s="30"/>
      <c r="BY468" s="30"/>
      <c r="BZ468" s="30"/>
      <c r="CA468" s="31"/>
    </row>
    <row r="469" spans="2:79" ht="60" customHeight="1">
      <c r="B469" s="20"/>
      <c r="N469" s="24"/>
      <c r="O469" s="24"/>
      <c r="Q469" s="24"/>
      <c r="W469" s="24"/>
      <c r="AP469" s="24"/>
      <c r="BI469" s="24"/>
      <c r="BU469" s="24"/>
      <c r="BV469" s="30"/>
      <c r="BX469" s="30"/>
      <c r="BY469" s="30"/>
      <c r="BZ469" s="30"/>
      <c r="CA469" s="31"/>
    </row>
    <row r="470" spans="2:79" ht="60" customHeight="1">
      <c r="B470" s="20"/>
      <c r="N470" s="24"/>
      <c r="O470" s="24"/>
      <c r="Q470" s="24"/>
      <c r="W470" s="24"/>
      <c r="AP470" s="24"/>
      <c r="BI470" s="24"/>
      <c r="BU470" s="24"/>
      <c r="BV470" s="30"/>
      <c r="BX470" s="30"/>
      <c r="BY470" s="30"/>
      <c r="BZ470" s="30"/>
      <c r="CA470" s="31"/>
    </row>
    <row r="471" spans="2:79" ht="60" customHeight="1">
      <c r="B471" s="20"/>
      <c r="N471" s="24"/>
      <c r="O471" s="24"/>
      <c r="Q471" s="24"/>
      <c r="W471" s="24"/>
      <c r="AP471" s="24"/>
      <c r="BI471" s="24"/>
      <c r="BU471" s="24"/>
      <c r="BV471" s="30"/>
      <c r="BX471" s="30"/>
      <c r="BY471" s="30"/>
      <c r="BZ471" s="30"/>
      <c r="CA471" s="31"/>
    </row>
    <row r="472" spans="2:79" ht="60" customHeight="1">
      <c r="B472" s="20"/>
      <c r="N472" s="24"/>
      <c r="O472" s="24"/>
      <c r="Q472" s="24"/>
      <c r="W472" s="24"/>
      <c r="AP472" s="24"/>
      <c r="BI472" s="24"/>
      <c r="BU472" s="24"/>
      <c r="BV472" s="30"/>
      <c r="BX472" s="30"/>
      <c r="BY472" s="30"/>
      <c r="BZ472" s="30"/>
      <c r="CA472" s="31"/>
    </row>
    <row r="473" spans="2:79" ht="60" customHeight="1">
      <c r="B473" s="20"/>
      <c r="N473" s="24"/>
      <c r="O473" s="24"/>
      <c r="Q473" s="24"/>
      <c r="W473" s="24"/>
      <c r="AP473" s="24"/>
      <c r="BI473" s="24"/>
      <c r="BU473" s="24"/>
      <c r="BV473" s="30"/>
      <c r="BX473" s="30"/>
      <c r="BY473" s="30"/>
      <c r="BZ473" s="30"/>
      <c r="CA473" s="31"/>
    </row>
    <row r="474" spans="2:79" ht="60" customHeight="1">
      <c r="B474" s="20"/>
      <c r="N474" s="24"/>
      <c r="O474" s="24"/>
      <c r="Q474" s="24"/>
      <c r="W474" s="24"/>
      <c r="AP474" s="24"/>
      <c r="BI474" s="24"/>
      <c r="BU474" s="24"/>
      <c r="BV474" s="30"/>
      <c r="BX474" s="30"/>
      <c r="BY474" s="30"/>
      <c r="BZ474" s="30"/>
      <c r="CA474" s="31"/>
    </row>
    <row r="475" spans="2:79" ht="60" customHeight="1">
      <c r="B475" s="20"/>
      <c r="N475" s="24"/>
      <c r="O475" s="24"/>
      <c r="Q475" s="24"/>
      <c r="W475" s="24"/>
      <c r="AP475" s="24"/>
      <c r="BI475" s="24"/>
      <c r="BU475" s="24"/>
      <c r="BV475" s="30"/>
      <c r="BX475" s="30"/>
      <c r="BY475" s="30"/>
      <c r="BZ475" s="30"/>
      <c r="CA475" s="31"/>
    </row>
    <row r="476" spans="2:79" ht="60" customHeight="1">
      <c r="B476" s="20"/>
      <c r="N476" s="24"/>
      <c r="O476" s="24"/>
      <c r="Q476" s="24"/>
      <c r="W476" s="24"/>
      <c r="AP476" s="24"/>
      <c r="BI476" s="24"/>
      <c r="BU476" s="24"/>
      <c r="BV476" s="30"/>
      <c r="BX476" s="30"/>
      <c r="BY476" s="30"/>
      <c r="BZ476" s="30"/>
      <c r="CA476" s="31"/>
    </row>
    <row r="477" spans="2:79" ht="60" customHeight="1">
      <c r="B477" s="20"/>
      <c r="N477" s="24"/>
      <c r="O477" s="24"/>
      <c r="Q477" s="24"/>
      <c r="W477" s="24"/>
      <c r="AP477" s="24"/>
      <c r="BI477" s="24"/>
      <c r="BU477" s="24"/>
      <c r="BV477" s="30"/>
      <c r="BX477" s="30"/>
      <c r="BY477" s="30"/>
      <c r="BZ477" s="30"/>
      <c r="CA477" s="31"/>
    </row>
    <row r="478" spans="2:79" ht="60" customHeight="1">
      <c r="B478" s="20"/>
      <c r="N478" s="24"/>
      <c r="O478" s="24"/>
      <c r="Q478" s="24"/>
      <c r="W478" s="24"/>
      <c r="AP478" s="24"/>
      <c r="BI478" s="24"/>
      <c r="BU478" s="24"/>
      <c r="BV478" s="30"/>
      <c r="BX478" s="30"/>
      <c r="BY478" s="30"/>
      <c r="BZ478" s="30"/>
      <c r="CA478" s="31"/>
    </row>
    <row r="479" spans="2:79" ht="60" customHeight="1">
      <c r="B479" s="20"/>
      <c r="N479" s="24"/>
      <c r="O479" s="24"/>
      <c r="Q479" s="24"/>
      <c r="W479" s="24"/>
      <c r="AP479" s="24"/>
      <c r="BI479" s="24"/>
      <c r="BU479" s="24"/>
      <c r="BV479" s="30"/>
      <c r="BX479" s="30"/>
      <c r="BY479" s="30"/>
      <c r="BZ479" s="30"/>
      <c r="CA479" s="31"/>
    </row>
    <row r="480" spans="2:79" ht="60" customHeight="1">
      <c r="B480" s="20"/>
      <c r="N480" s="24"/>
      <c r="O480" s="24"/>
      <c r="Q480" s="24"/>
      <c r="W480" s="24"/>
      <c r="AP480" s="24"/>
      <c r="BI480" s="24"/>
      <c r="BU480" s="24"/>
      <c r="BV480" s="30"/>
      <c r="BX480" s="30"/>
      <c r="BY480" s="30"/>
      <c r="BZ480" s="30"/>
      <c r="CA480" s="31"/>
    </row>
    <row r="481" spans="2:79" ht="60" customHeight="1">
      <c r="B481" s="20"/>
      <c r="N481" s="24"/>
      <c r="O481" s="24"/>
      <c r="Q481" s="24"/>
      <c r="W481" s="24"/>
      <c r="AP481" s="24"/>
      <c r="BI481" s="24"/>
      <c r="BU481" s="24"/>
      <c r="BV481" s="30"/>
      <c r="BX481" s="30"/>
      <c r="BY481" s="30"/>
      <c r="BZ481" s="30"/>
      <c r="CA481" s="31"/>
    </row>
    <row r="482" spans="2:79" ht="60" customHeight="1">
      <c r="B482" s="20"/>
      <c r="N482" s="24"/>
      <c r="O482" s="24"/>
      <c r="Q482" s="24"/>
      <c r="W482" s="24"/>
      <c r="AP482" s="24"/>
      <c r="BI482" s="24"/>
      <c r="BU482" s="24"/>
      <c r="BV482" s="30"/>
      <c r="BX482" s="30"/>
      <c r="BY482" s="30"/>
      <c r="BZ482" s="30"/>
      <c r="CA482" s="31"/>
    </row>
    <row r="483" spans="2:79" ht="60" customHeight="1">
      <c r="B483" s="20"/>
      <c r="N483" s="24"/>
      <c r="O483" s="24"/>
      <c r="Q483" s="24"/>
      <c r="W483" s="24"/>
      <c r="AP483" s="24"/>
      <c r="BI483" s="24"/>
      <c r="BU483" s="24"/>
      <c r="BV483" s="30"/>
      <c r="BX483" s="30"/>
      <c r="BY483" s="30"/>
      <c r="BZ483" s="30"/>
      <c r="CA483" s="31"/>
    </row>
    <row r="484" spans="2:79" ht="60" customHeight="1">
      <c r="B484" s="20"/>
      <c r="N484" s="24"/>
      <c r="O484" s="24"/>
      <c r="Q484" s="24"/>
      <c r="W484" s="24"/>
      <c r="AP484" s="24"/>
      <c r="BI484" s="24"/>
      <c r="BU484" s="24"/>
      <c r="BV484" s="30"/>
      <c r="BX484" s="30"/>
      <c r="BY484" s="30"/>
      <c r="BZ484" s="30"/>
      <c r="CA484" s="31"/>
    </row>
    <row r="485" spans="2:79" ht="60" customHeight="1">
      <c r="B485" s="20"/>
      <c r="N485" s="24"/>
      <c r="O485" s="24"/>
      <c r="Q485" s="24"/>
      <c r="W485" s="24"/>
      <c r="AP485" s="24"/>
      <c r="BI485" s="24"/>
      <c r="BU485" s="24"/>
      <c r="BV485" s="30"/>
      <c r="BX485" s="30"/>
      <c r="BY485" s="30"/>
      <c r="BZ485" s="30"/>
      <c r="CA485" s="31"/>
    </row>
    <row r="486" spans="2:79" ht="60" customHeight="1">
      <c r="B486" s="20"/>
      <c r="N486" s="24"/>
      <c r="O486" s="24"/>
      <c r="Q486" s="24"/>
      <c r="W486" s="24"/>
      <c r="AP486" s="24"/>
      <c r="BI486" s="24"/>
      <c r="BU486" s="24"/>
      <c r="BV486" s="30"/>
      <c r="BX486" s="30"/>
      <c r="BY486" s="30"/>
      <c r="BZ486" s="30"/>
      <c r="CA486" s="31"/>
    </row>
    <row r="487" spans="2:79" ht="60" customHeight="1">
      <c r="B487" s="20"/>
      <c r="N487" s="24"/>
      <c r="O487" s="24"/>
      <c r="Q487" s="24"/>
      <c r="W487" s="24"/>
      <c r="AP487" s="24"/>
      <c r="BI487" s="24"/>
      <c r="BU487" s="24"/>
      <c r="BV487" s="30"/>
      <c r="BX487" s="30"/>
      <c r="BY487" s="30"/>
      <c r="BZ487" s="30"/>
      <c r="CA487" s="31"/>
    </row>
    <row r="488" spans="2:79" ht="60" customHeight="1">
      <c r="B488" s="20"/>
      <c r="N488" s="24"/>
      <c r="O488" s="24"/>
      <c r="Q488" s="24"/>
      <c r="W488" s="24"/>
      <c r="AP488" s="24"/>
      <c r="BI488" s="24"/>
      <c r="BU488" s="24"/>
      <c r="BV488" s="30"/>
      <c r="BX488" s="30"/>
      <c r="BY488" s="30"/>
      <c r="BZ488" s="30"/>
      <c r="CA488" s="31"/>
    </row>
    <row r="489" spans="2:79" ht="60" customHeight="1">
      <c r="B489" s="20"/>
      <c r="N489" s="24"/>
      <c r="O489" s="24"/>
      <c r="Q489" s="24"/>
      <c r="W489" s="24"/>
      <c r="AP489" s="24"/>
      <c r="BI489" s="24"/>
      <c r="BU489" s="24"/>
      <c r="BV489" s="30"/>
      <c r="BX489" s="30"/>
      <c r="BY489" s="30"/>
      <c r="BZ489" s="30"/>
      <c r="CA489" s="31"/>
    </row>
    <row r="490" spans="2:79" ht="60" customHeight="1">
      <c r="B490" s="20"/>
      <c r="N490" s="24"/>
      <c r="O490" s="24"/>
      <c r="Q490" s="24"/>
      <c r="W490" s="24"/>
      <c r="AP490" s="24"/>
      <c r="BI490" s="24"/>
      <c r="BU490" s="24"/>
      <c r="BV490" s="30"/>
      <c r="BX490" s="30"/>
      <c r="BY490" s="30"/>
      <c r="BZ490" s="30"/>
      <c r="CA490" s="31"/>
    </row>
    <row r="491" spans="2:79" ht="60" customHeight="1">
      <c r="B491" s="20"/>
      <c r="N491" s="24"/>
      <c r="O491" s="24"/>
      <c r="Q491" s="24"/>
      <c r="W491" s="24"/>
      <c r="AP491" s="24"/>
      <c r="BI491" s="24"/>
      <c r="BU491" s="24"/>
      <c r="BV491" s="30"/>
      <c r="BX491" s="30"/>
      <c r="BY491" s="30"/>
      <c r="BZ491" s="30"/>
      <c r="CA491" s="31"/>
    </row>
    <row r="492" spans="2:79" ht="60" customHeight="1">
      <c r="B492" s="20"/>
      <c r="N492" s="24"/>
      <c r="O492" s="24"/>
      <c r="Q492" s="24"/>
      <c r="W492" s="24"/>
      <c r="AP492" s="24"/>
      <c r="BI492" s="24"/>
      <c r="BU492" s="24"/>
      <c r="BV492" s="30"/>
      <c r="BX492" s="30"/>
      <c r="BY492" s="30"/>
      <c r="BZ492" s="30"/>
      <c r="CA492" s="31"/>
    </row>
    <row r="493" spans="2:79" ht="60" customHeight="1">
      <c r="B493" s="20"/>
      <c r="N493" s="24"/>
      <c r="O493" s="24"/>
      <c r="Q493" s="24"/>
      <c r="W493" s="24"/>
      <c r="AP493" s="24"/>
      <c r="BI493" s="24"/>
      <c r="BU493" s="24"/>
      <c r="BV493" s="30"/>
      <c r="BX493" s="30"/>
      <c r="BY493" s="30"/>
      <c r="BZ493" s="30"/>
      <c r="CA493" s="31"/>
    </row>
    <row r="494" spans="2:79" ht="60" customHeight="1">
      <c r="B494" s="20"/>
      <c r="N494" s="24"/>
      <c r="O494" s="24"/>
      <c r="Q494" s="24"/>
      <c r="W494" s="24"/>
      <c r="AP494" s="24"/>
      <c r="BI494" s="24"/>
      <c r="BU494" s="24"/>
      <c r="BV494" s="30"/>
      <c r="BX494" s="30"/>
      <c r="BY494" s="30"/>
      <c r="BZ494" s="30"/>
      <c r="CA494" s="31"/>
    </row>
    <row r="495" spans="2:79" ht="60" customHeight="1">
      <c r="B495" s="20"/>
      <c r="N495" s="24"/>
      <c r="O495" s="24"/>
      <c r="Q495" s="24"/>
      <c r="W495" s="24"/>
      <c r="AP495" s="24"/>
      <c r="BI495" s="24"/>
      <c r="BU495" s="24"/>
      <c r="BV495" s="30"/>
      <c r="BX495" s="30"/>
      <c r="BY495" s="30"/>
      <c r="BZ495" s="30"/>
      <c r="CA495" s="31"/>
    </row>
    <row r="496" spans="2:79" ht="60" customHeight="1">
      <c r="B496" s="20"/>
      <c r="N496" s="24"/>
      <c r="O496" s="24"/>
      <c r="Q496" s="24"/>
      <c r="W496" s="24"/>
      <c r="AP496" s="24"/>
      <c r="BI496" s="24"/>
      <c r="BU496" s="24"/>
      <c r="BV496" s="30"/>
      <c r="BX496" s="30"/>
      <c r="BY496" s="30"/>
      <c r="BZ496" s="30"/>
      <c r="CA496" s="31"/>
    </row>
    <row r="497" spans="2:79" ht="60" customHeight="1">
      <c r="B497" s="20"/>
      <c r="N497" s="24"/>
      <c r="O497" s="24"/>
      <c r="Q497" s="24"/>
      <c r="W497" s="24"/>
      <c r="AP497" s="24"/>
      <c r="BI497" s="24"/>
      <c r="BU497" s="24"/>
      <c r="BV497" s="30"/>
      <c r="BX497" s="30"/>
      <c r="BY497" s="30"/>
      <c r="BZ497" s="30"/>
      <c r="CA497" s="31"/>
    </row>
    <row r="498" spans="2:79" ht="60" customHeight="1">
      <c r="B498" s="20"/>
      <c r="N498" s="24"/>
      <c r="O498" s="24"/>
      <c r="Q498" s="24"/>
      <c r="W498" s="24"/>
      <c r="AP498" s="24"/>
      <c r="BI498" s="24"/>
      <c r="BU498" s="24"/>
      <c r="BV498" s="30"/>
      <c r="BX498" s="30"/>
      <c r="BY498" s="30"/>
      <c r="BZ498" s="30"/>
      <c r="CA498" s="31"/>
    </row>
    <row r="499" spans="2:79" ht="60" customHeight="1">
      <c r="B499" s="20"/>
      <c r="N499" s="24"/>
      <c r="O499" s="24"/>
      <c r="Q499" s="24"/>
      <c r="W499" s="24"/>
      <c r="AP499" s="24"/>
      <c r="BI499" s="24"/>
      <c r="BU499" s="24"/>
      <c r="BV499" s="30"/>
      <c r="BX499" s="30"/>
      <c r="BY499" s="30"/>
      <c r="BZ499" s="30"/>
      <c r="CA499" s="31"/>
    </row>
    <row r="500" spans="2:79" ht="60" customHeight="1">
      <c r="B500" s="20"/>
      <c r="N500" s="24"/>
      <c r="O500" s="24"/>
      <c r="Q500" s="24"/>
      <c r="W500" s="24"/>
      <c r="AP500" s="24"/>
      <c r="BI500" s="24"/>
      <c r="BU500" s="24"/>
      <c r="BV500" s="30"/>
      <c r="BX500" s="30"/>
      <c r="BY500" s="30"/>
      <c r="BZ500" s="30"/>
      <c r="CA500" s="31"/>
    </row>
    <row r="501" spans="2:79" ht="60" customHeight="1">
      <c r="B501" s="20"/>
      <c r="N501" s="24"/>
      <c r="O501" s="24"/>
      <c r="Q501" s="24"/>
      <c r="W501" s="24"/>
      <c r="AP501" s="24"/>
      <c r="BI501" s="24"/>
      <c r="BU501" s="24"/>
      <c r="BV501" s="30"/>
      <c r="BX501" s="30"/>
      <c r="BY501" s="30"/>
      <c r="BZ501" s="30"/>
      <c r="CA501" s="31"/>
    </row>
    <row r="502" spans="2:79" ht="60" customHeight="1">
      <c r="B502" s="20"/>
      <c r="N502" s="24"/>
      <c r="O502" s="24"/>
      <c r="Q502" s="24"/>
      <c r="W502" s="24"/>
      <c r="AP502" s="24"/>
      <c r="BI502" s="24"/>
      <c r="BU502" s="24"/>
      <c r="BV502" s="30"/>
      <c r="BX502" s="30"/>
      <c r="BY502" s="30"/>
      <c r="BZ502" s="30"/>
      <c r="CA502" s="31"/>
    </row>
    <row r="503" spans="2:79" ht="60" customHeight="1">
      <c r="B503" s="20"/>
      <c r="N503" s="24"/>
      <c r="O503" s="24"/>
      <c r="Q503" s="24"/>
      <c r="W503" s="24"/>
      <c r="AP503" s="24"/>
      <c r="BI503" s="24"/>
      <c r="BU503" s="24"/>
      <c r="BV503" s="30"/>
      <c r="BX503" s="30"/>
      <c r="BY503" s="30"/>
      <c r="BZ503" s="30"/>
      <c r="CA503" s="31"/>
    </row>
    <row r="504" spans="2:79" ht="60" customHeight="1">
      <c r="B504" s="20"/>
      <c r="N504" s="24"/>
      <c r="O504" s="24"/>
      <c r="Q504" s="24"/>
      <c r="W504" s="24"/>
      <c r="AP504" s="24"/>
      <c r="BI504" s="24"/>
      <c r="BU504" s="24"/>
      <c r="BV504" s="30"/>
      <c r="BX504" s="30"/>
      <c r="BY504" s="30"/>
      <c r="BZ504" s="30"/>
      <c r="CA504" s="31"/>
    </row>
    <row r="505" spans="2:79" ht="60" customHeight="1">
      <c r="B505" s="20"/>
      <c r="N505" s="24"/>
      <c r="O505" s="24"/>
      <c r="Q505" s="24"/>
      <c r="W505" s="24"/>
      <c r="AP505" s="24"/>
      <c r="BI505" s="24"/>
      <c r="BU505" s="24"/>
      <c r="BV505" s="30"/>
      <c r="BX505" s="30"/>
      <c r="BY505" s="30"/>
      <c r="BZ505" s="30"/>
      <c r="CA505" s="31"/>
    </row>
    <row r="506" spans="2:79" ht="60" customHeight="1">
      <c r="B506" s="20"/>
      <c r="N506" s="24"/>
      <c r="O506" s="24"/>
      <c r="Q506" s="24"/>
      <c r="W506" s="24"/>
      <c r="AP506" s="24"/>
      <c r="BI506" s="24"/>
      <c r="BU506" s="24"/>
      <c r="BV506" s="30"/>
      <c r="BX506" s="30"/>
      <c r="BY506" s="30"/>
      <c r="BZ506" s="30"/>
      <c r="CA506" s="31"/>
    </row>
    <row r="507" spans="2:79" ht="60" customHeight="1">
      <c r="B507" s="20"/>
      <c r="N507" s="24"/>
      <c r="O507" s="24"/>
      <c r="Q507" s="24"/>
      <c r="W507" s="24"/>
      <c r="AP507" s="24"/>
      <c r="BI507" s="24"/>
      <c r="BU507" s="24"/>
      <c r="BV507" s="30"/>
      <c r="BX507" s="30"/>
      <c r="BY507" s="30"/>
      <c r="BZ507" s="30"/>
      <c r="CA507" s="31"/>
    </row>
    <row r="508" spans="2:79" ht="60" customHeight="1">
      <c r="B508" s="20"/>
      <c r="N508" s="24"/>
      <c r="O508" s="24"/>
      <c r="Q508" s="24"/>
      <c r="W508" s="24"/>
      <c r="AP508" s="24"/>
      <c r="BI508" s="24"/>
      <c r="BU508" s="24"/>
      <c r="BV508" s="30"/>
      <c r="BX508" s="30"/>
      <c r="BY508" s="30"/>
      <c r="BZ508" s="30"/>
      <c r="CA508" s="31"/>
    </row>
    <row r="509" spans="2:79" ht="60" customHeight="1">
      <c r="B509" s="20"/>
      <c r="N509" s="24"/>
      <c r="O509" s="24"/>
      <c r="Q509" s="24"/>
      <c r="W509" s="24"/>
      <c r="AP509" s="24"/>
      <c r="BI509" s="24"/>
      <c r="BU509" s="24"/>
      <c r="BV509" s="30"/>
      <c r="BX509" s="30"/>
      <c r="BY509" s="30"/>
      <c r="BZ509" s="30"/>
      <c r="CA509" s="31"/>
    </row>
    <row r="510" spans="2:79" ht="60" customHeight="1">
      <c r="B510" s="20"/>
      <c r="N510" s="24"/>
      <c r="O510" s="24"/>
      <c r="Q510" s="24"/>
      <c r="W510" s="24"/>
      <c r="AP510" s="24"/>
      <c r="BI510" s="24"/>
      <c r="BU510" s="24"/>
      <c r="BV510" s="30"/>
      <c r="BX510" s="30"/>
      <c r="BY510" s="30"/>
      <c r="BZ510" s="30"/>
      <c r="CA510" s="31"/>
    </row>
    <row r="511" spans="2:79" ht="60" customHeight="1">
      <c r="B511" s="20"/>
      <c r="N511" s="24"/>
      <c r="O511" s="24"/>
      <c r="Q511" s="24"/>
      <c r="W511" s="24"/>
      <c r="AP511" s="24"/>
      <c r="BI511" s="24"/>
      <c r="BU511" s="24"/>
      <c r="BV511" s="30"/>
      <c r="BX511" s="30"/>
      <c r="BY511" s="30"/>
      <c r="BZ511" s="30"/>
      <c r="CA511" s="31"/>
    </row>
    <row r="512" spans="2:79" ht="60" customHeight="1">
      <c r="B512" s="20"/>
      <c r="N512" s="24"/>
      <c r="O512" s="24"/>
      <c r="Q512" s="24"/>
      <c r="W512" s="24"/>
      <c r="AP512" s="24"/>
      <c r="BI512" s="24"/>
      <c r="BU512" s="24"/>
      <c r="BV512" s="30"/>
      <c r="BX512" s="30"/>
      <c r="BY512" s="30"/>
      <c r="BZ512" s="30"/>
      <c r="CA512" s="31"/>
    </row>
    <row r="513" spans="2:79" ht="60" customHeight="1">
      <c r="B513" s="20"/>
      <c r="N513" s="24"/>
      <c r="O513" s="24"/>
      <c r="Q513" s="24"/>
      <c r="W513" s="24"/>
      <c r="AP513" s="24"/>
      <c r="BI513" s="24"/>
      <c r="BU513" s="24"/>
      <c r="BV513" s="30"/>
      <c r="BX513" s="30"/>
      <c r="BY513" s="30"/>
      <c r="BZ513" s="30"/>
      <c r="CA513" s="31"/>
    </row>
    <row r="514" spans="2:79" ht="60" customHeight="1">
      <c r="B514" s="20"/>
      <c r="N514" s="24"/>
      <c r="O514" s="24"/>
      <c r="Q514" s="24"/>
      <c r="W514" s="24"/>
      <c r="AP514" s="24"/>
      <c r="BI514" s="24"/>
      <c r="BU514" s="24"/>
      <c r="BV514" s="30"/>
      <c r="BX514" s="30"/>
      <c r="BY514" s="30"/>
      <c r="BZ514" s="30"/>
      <c r="CA514" s="31"/>
    </row>
    <row r="515" spans="2:79" ht="60" customHeight="1">
      <c r="B515" s="20"/>
      <c r="N515" s="24"/>
      <c r="O515" s="24"/>
      <c r="Q515" s="24"/>
      <c r="W515" s="24"/>
      <c r="AP515" s="24"/>
      <c r="BI515" s="24"/>
      <c r="BU515" s="24"/>
      <c r="BV515" s="30"/>
      <c r="BX515" s="30"/>
      <c r="BY515" s="30"/>
      <c r="BZ515" s="30"/>
      <c r="CA515" s="31"/>
    </row>
    <row r="516" spans="2:79" ht="60" customHeight="1">
      <c r="B516" s="20"/>
      <c r="N516" s="24"/>
      <c r="O516" s="24"/>
      <c r="Q516" s="24"/>
      <c r="W516" s="24"/>
      <c r="AP516" s="24"/>
      <c r="BI516" s="24"/>
      <c r="BU516" s="24"/>
      <c r="BV516" s="30"/>
      <c r="BX516" s="30"/>
      <c r="BY516" s="30"/>
      <c r="BZ516" s="30"/>
      <c r="CA516" s="31"/>
    </row>
    <row r="517" spans="2:79" ht="60" customHeight="1">
      <c r="B517" s="20"/>
      <c r="N517" s="24"/>
      <c r="O517" s="24"/>
      <c r="Q517" s="24"/>
      <c r="W517" s="24"/>
      <c r="AP517" s="24"/>
      <c r="BI517" s="24"/>
      <c r="BU517" s="24"/>
      <c r="BV517" s="30"/>
      <c r="BX517" s="30"/>
      <c r="BY517" s="30"/>
      <c r="BZ517" s="30"/>
      <c r="CA517" s="31"/>
    </row>
    <row r="518" spans="2:79" ht="60" customHeight="1">
      <c r="B518" s="20"/>
      <c r="N518" s="24"/>
      <c r="O518" s="24"/>
      <c r="Q518" s="24"/>
      <c r="W518" s="24"/>
      <c r="AP518" s="24"/>
      <c r="BI518" s="24"/>
      <c r="BU518" s="24"/>
      <c r="BV518" s="30"/>
      <c r="BX518" s="30"/>
      <c r="BY518" s="30"/>
      <c r="BZ518" s="30"/>
      <c r="CA518" s="31"/>
    </row>
    <row r="519" spans="2:79" ht="60" customHeight="1">
      <c r="B519" s="20"/>
      <c r="N519" s="24"/>
      <c r="O519" s="24"/>
      <c r="Q519" s="24"/>
      <c r="W519" s="24"/>
      <c r="AP519" s="24"/>
      <c r="BI519" s="24"/>
      <c r="BU519" s="24"/>
      <c r="BV519" s="30"/>
      <c r="BX519" s="30"/>
      <c r="BY519" s="30"/>
      <c r="BZ519" s="30"/>
      <c r="CA519" s="31"/>
    </row>
    <row r="520" spans="2:79" ht="60" customHeight="1">
      <c r="B520" s="20"/>
      <c r="N520" s="24"/>
      <c r="O520" s="24"/>
      <c r="Q520" s="24"/>
      <c r="W520" s="24"/>
      <c r="AP520" s="24"/>
      <c r="BI520" s="24"/>
      <c r="BU520" s="24"/>
      <c r="BV520" s="30"/>
      <c r="BX520" s="30"/>
      <c r="BY520" s="30"/>
      <c r="BZ520" s="30"/>
      <c r="CA520" s="31"/>
    </row>
    <row r="521" spans="2:79" ht="60" customHeight="1">
      <c r="B521" s="20"/>
      <c r="N521" s="24"/>
      <c r="O521" s="24"/>
      <c r="Q521" s="24"/>
      <c r="W521" s="24"/>
      <c r="AP521" s="24"/>
      <c r="BI521" s="24"/>
      <c r="BU521" s="24"/>
      <c r="BV521" s="30"/>
      <c r="BX521" s="30"/>
      <c r="BY521" s="30"/>
      <c r="BZ521" s="30"/>
      <c r="CA521" s="31"/>
    </row>
    <row r="522" spans="2:79" ht="60" customHeight="1">
      <c r="B522" s="20"/>
      <c r="N522" s="24"/>
      <c r="O522" s="24"/>
      <c r="Q522" s="24"/>
      <c r="W522" s="24"/>
      <c r="AP522" s="24"/>
      <c r="BI522" s="24"/>
      <c r="BU522" s="24"/>
      <c r="BV522" s="30"/>
      <c r="BX522" s="30"/>
      <c r="BY522" s="30"/>
      <c r="BZ522" s="30"/>
      <c r="CA522" s="31"/>
    </row>
    <row r="523" spans="2:79" ht="60" customHeight="1">
      <c r="B523" s="20"/>
      <c r="N523" s="24"/>
      <c r="O523" s="24"/>
      <c r="Q523" s="24"/>
      <c r="W523" s="24"/>
      <c r="AP523" s="24"/>
      <c r="BI523" s="24"/>
      <c r="BU523" s="24"/>
      <c r="BV523" s="30"/>
      <c r="BX523" s="30"/>
      <c r="BY523" s="30"/>
      <c r="BZ523" s="30"/>
      <c r="CA523" s="31"/>
    </row>
    <row r="524" spans="2:79" ht="60" customHeight="1">
      <c r="B524" s="20"/>
      <c r="N524" s="24"/>
      <c r="O524" s="24"/>
      <c r="Q524" s="24"/>
      <c r="W524" s="24"/>
      <c r="AP524" s="24"/>
      <c r="BI524" s="24"/>
      <c r="BU524" s="24"/>
      <c r="BV524" s="30"/>
      <c r="BX524" s="30"/>
      <c r="BY524" s="30"/>
      <c r="BZ524" s="30"/>
      <c r="CA524" s="31"/>
    </row>
    <row r="525" spans="2:79" ht="60" customHeight="1">
      <c r="B525" s="20"/>
      <c r="N525" s="24"/>
      <c r="O525" s="24"/>
      <c r="Q525" s="24"/>
      <c r="W525" s="24"/>
      <c r="AP525" s="24"/>
      <c r="BI525" s="24"/>
      <c r="BU525" s="24"/>
      <c r="BV525" s="30"/>
      <c r="BX525" s="30"/>
      <c r="BY525" s="30"/>
      <c r="BZ525" s="30"/>
      <c r="CA525" s="31"/>
    </row>
    <row r="526" spans="2:79" ht="60" customHeight="1">
      <c r="B526" s="20"/>
      <c r="N526" s="24"/>
      <c r="O526" s="24"/>
      <c r="Q526" s="24"/>
      <c r="W526" s="24"/>
      <c r="AP526" s="24"/>
      <c r="BI526" s="24"/>
      <c r="BU526" s="24"/>
      <c r="BV526" s="30"/>
      <c r="BX526" s="30"/>
      <c r="BY526" s="30"/>
      <c r="BZ526" s="30"/>
      <c r="CA526" s="31"/>
    </row>
    <row r="527" spans="2:79" ht="60" customHeight="1">
      <c r="B527" s="20"/>
      <c r="N527" s="24"/>
      <c r="O527" s="24"/>
      <c r="Q527" s="24"/>
      <c r="W527" s="24"/>
      <c r="AP527" s="24"/>
      <c r="BI527" s="24"/>
      <c r="BU527" s="24"/>
      <c r="BV527" s="30"/>
      <c r="BX527" s="30"/>
      <c r="BY527" s="30"/>
      <c r="BZ527" s="30"/>
      <c r="CA527" s="31"/>
    </row>
    <row r="528" spans="2:79" ht="60" customHeight="1">
      <c r="B528" s="20"/>
      <c r="N528" s="24"/>
      <c r="O528" s="24"/>
      <c r="Q528" s="24"/>
      <c r="W528" s="24"/>
      <c r="AP528" s="24"/>
      <c r="BI528" s="24"/>
      <c r="BU528" s="24"/>
      <c r="BV528" s="30"/>
      <c r="BX528" s="30"/>
      <c r="BY528" s="30"/>
      <c r="BZ528" s="30"/>
      <c r="CA528" s="31"/>
    </row>
    <row r="529" spans="2:79" ht="60" customHeight="1">
      <c r="B529" s="20"/>
      <c r="N529" s="24"/>
      <c r="O529" s="24"/>
      <c r="Q529" s="24"/>
      <c r="W529" s="24"/>
      <c r="AP529" s="24"/>
      <c r="BI529" s="24"/>
      <c r="BU529" s="24"/>
      <c r="BV529" s="30"/>
      <c r="BX529" s="30"/>
      <c r="BY529" s="30"/>
      <c r="BZ529" s="30"/>
      <c r="CA529" s="31"/>
    </row>
    <row r="530" spans="2:79" ht="60" customHeight="1">
      <c r="B530" s="20"/>
      <c r="N530" s="24"/>
      <c r="O530" s="24"/>
      <c r="Q530" s="24"/>
      <c r="W530" s="24"/>
      <c r="AP530" s="24"/>
      <c r="BI530" s="24"/>
      <c r="BU530" s="24"/>
      <c r="BV530" s="30"/>
      <c r="BX530" s="30"/>
      <c r="BY530" s="30"/>
      <c r="BZ530" s="30"/>
      <c r="CA530" s="31"/>
    </row>
    <row r="531" spans="2:79" ht="60" customHeight="1">
      <c r="B531" s="20"/>
      <c r="N531" s="24"/>
      <c r="O531" s="24"/>
      <c r="Q531" s="24"/>
      <c r="W531" s="24"/>
      <c r="AP531" s="24"/>
      <c r="BI531" s="24"/>
      <c r="BU531" s="24"/>
      <c r="BV531" s="30"/>
      <c r="BX531" s="30"/>
      <c r="BY531" s="30"/>
      <c r="BZ531" s="30"/>
      <c r="CA531" s="31"/>
    </row>
    <row r="532" spans="2:79" ht="60" customHeight="1">
      <c r="B532" s="20"/>
      <c r="N532" s="24"/>
      <c r="O532" s="24"/>
      <c r="Q532" s="24"/>
      <c r="W532" s="24"/>
      <c r="AP532" s="24"/>
      <c r="BI532" s="24"/>
      <c r="BU532" s="24"/>
      <c r="BV532" s="30"/>
      <c r="BX532" s="30"/>
      <c r="BY532" s="30"/>
      <c r="BZ532" s="30"/>
      <c r="CA532" s="31"/>
    </row>
    <row r="533" spans="2:79" ht="60" customHeight="1">
      <c r="B533" s="20"/>
      <c r="N533" s="24"/>
      <c r="O533" s="24"/>
      <c r="Q533" s="24"/>
      <c r="W533" s="24"/>
      <c r="AP533" s="24"/>
      <c r="BI533" s="24"/>
      <c r="BU533" s="24"/>
      <c r="BV533" s="30"/>
      <c r="BX533" s="30"/>
      <c r="BY533" s="30"/>
      <c r="BZ533" s="30"/>
      <c r="CA533" s="31"/>
    </row>
    <row r="534" spans="2:79" ht="60" customHeight="1">
      <c r="B534" s="20"/>
      <c r="N534" s="24"/>
      <c r="O534" s="24"/>
      <c r="Q534" s="24"/>
      <c r="W534" s="24"/>
      <c r="AP534" s="24"/>
      <c r="BI534" s="24"/>
      <c r="BU534" s="24"/>
      <c r="BV534" s="30"/>
      <c r="BX534" s="30"/>
      <c r="BY534" s="30"/>
      <c r="BZ534" s="30"/>
      <c r="CA534" s="31"/>
    </row>
    <row r="535" spans="2:79" ht="60" customHeight="1">
      <c r="B535" s="20"/>
      <c r="N535" s="24"/>
      <c r="O535" s="24"/>
      <c r="Q535" s="24"/>
      <c r="W535" s="24"/>
      <c r="AP535" s="24"/>
      <c r="BI535" s="24"/>
      <c r="BU535" s="24"/>
      <c r="BV535" s="30"/>
      <c r="BX535" s="30"/>
      <c r="BY535" s="30"/>
      <c r="BZ535" s="30"/>
      <c r="CA535" s="31"/>
    </row>
    <row r="536" spans="2:79" ht="60" customHeight="1">
      <c r="B536" s="20"/>
      <c r="N536" s="24"/>
      <c r="O536" s="24"/>
      <c r="Q536" s="24"/>
      <c r="W536" s="24"/>
      <c r="AP536" s="24"/>
      <c r="BI536" s="24"/>
      <c r="BU536" s="24"/>
      <c r="BV536" s="30"/>
      <c r="BX536" s="30"/>
      <c r="BY536" s="30"/>
      <c r="BZ536" s="30"/>
      <c r="CA536" s="31"/>
    </row>
    <row r="537" spans="2:79" ht="60" customHeight="1">
      <c r="B537" s="20"/>
      <c r="N537" s="24"/>
      <c r="O537" s="24"/>
      <c r="Q537" s="24"/>
      <c r="W537" s="24"/>
      <c r="AP537" s="24"/>
      <c r="BI537" s="24"/>
      <c r="BU537" s="24"/>
      <c r="BV537" s="30"/>
      <c r="BX537" s="30"/>
      <c r="BY537" s="30"/>
      <c r="BZ537" s="30"/>
      <c r="CA537" s="31"/>
    </row>
    <row r="538" spans="2:79" ht="60" customHeight="1">
      <c r="B538" s="20"/>
      <c r="N538" s="24"/>
      <c r="O538" s="24"/>
      <c r="Q538" s="24"/>
      <c r="W538" s="24"/>
      <c r="AP538" s="24"/>
      <c r="BI538" s="24"/>
      <c r="BU538" s="24"/>
      <c r="BV538" s="30"/>
      <c r="BX538" s="30"/>
      <c r="BY538" s="30"/>
      <c r="BZ538" s="30"/>
      <c r="CA538" s="31"/>
    </row>
    <row r="539" spans="2:79" ht="60" customHeight="1">
      <c r="B539" s="20"/>
      <c r="N539" s="24"/>
      <c r="O539" s="24"/>
      <c r="Q539" s="24"/>
      <c r="W539" s="24"/>
      <c r="AP539" s="24"/>
      <c r="BI539" s="24"/>
      <c r="BU539" s="24"/>
      <c r="BV539" s="30"/>
      <c r="BX539" s="30"/>
      <c r="BY539" s="30"/>
      <c r="BZ539" s="30"/>
      <c r="CA539" s="31"/>
    </row>
    <row r="540" spans="2:79" ht="60" customHeight="1">
      <c r="B540" s="20"/>
      <c r="N540" s="24"/>
      <c r="O540" s="24"/>
      <c r="Q540" s="24"/>
      <c r="W540" s="24"/>
      <c r="AP540" s="24"/>
      <c r="BI540" s="24"/>
      <c r="BU540" s="24"/>
      <c r="BV540" s="30"/>
      <c r="BX540" s="30"/>
      <c r="BY540" s="30"/>
      <c r="BZ540" s="30"/>
      <c r="CA540" s="31"/>
    </row>
    <row r="541" spans="2:79" ht="60" customHeight="1">
      <c r="B541" s="20"/>
      <c r="N541" s="24"/>
      <c r="O541" s="24"/>
      <c r="Q541" s="24"/>
      <c r="W541" s="24"/>
      <c r="AP541" s="24"/>
      <c r="BI541" s="24"/>
      <c r="BU541" s="24"/>
      <c r="BV541" s="30"/>
      <c r="BX541" s="30"/>
      <c r="BY541" s="30"/>
      <c r="BZ541" s="30"/>
      <c r="CA541" s="31"/>
    </row>
    <row r="542" spans="2:79" ht="60" customHeight="1">
      <c r="B542" s="20"/>
      <c r="N542" s="24"/>
      <c r="O542" s="24"/>
      <c r="Q542" s="24"/>
      <c r="W542" s="24"/>
      <c r="AP542" s="24"/>
      <c r="BI542" s="24"/>
      <c r="BU542" s="24"/>
      <c r="BV542" s="30"/>
      <c r="BX542" s="30"/>
      <c r="BY542" s="30"/>
      <c r="BZ542" s="30"/>
      <c r="CA542" s="31"/>
    </row>
    <row r="543" spans="2:79" ht="60" customHeight="1">
      <c r="B543" s="20"/>
      <c r="N543" s="24"/>
      <c r="O543" s="24"/>
      <c r="Q543" s="24"/>
      <c r="W543" s="24"/>
      <c r="AP543" s="24"/>
      <c r="BI543" s="24"/>
      <c r="BU543" s="24"/>
      <c r="BV543" s="30"/>
      <c r="BX543" s="30"/>
      <c r="BY543" s="30"/>
      <c r="BZ543" s="30"/>
      <c r="CA543" s="31"/>
    </row>
    <row r="544" spans="2:79" ht="60" customHeight="1">
      <c r="B544" s="20"/>
      <c r="N544" s="24"/>
      <c r="O544" s="24"/>
      <c r="Q544" s="24"/>
      <c r="W544" s="24"/>
      <c r="AP544" s="24"/>
      <c r="BI544" s="24"/>
      <c r="BU544" s="24"/>
      <c r="BV544" s="30"/>
      <c r="BX544" s="30"/>
      <c r="BY544" s="30"/>
      <c r="BZ544" s="30"/>
      <c r="CA544" s="31"/>
    </row>
    <row r="545" spans="2:79" ht="60" customHeight="1">
      <c r="B545" s="20"/>
      <c r="N545" s="24"/>
      <c r="O545" s="24"/>
      <c r="Q545" s="24"/>
      <c r="W545" s="24"/>
      <c r="AP545" s="24"/>
      <c r="BI545" s="24"/>
      <c r="BU545" s="24"/>
      <c r="BV545" s="30"/>
      <c r="BX545" s="30"/>
      <c r="BY545" s="30"/>
      <c r="BZ545" s="30"/>
      <c r="CA545" s="31"/>
    </row>
    <row r="546" spans="2:79" ht="60" customHeight="1">
      <c r="B546" s="20"/>
      <c r="N546" s="24"/>
      <c r="O546" s="24"/>
      <c r="Q546" s="24"/>
      <c r="W546" s="24"/>
      <c r="AP546" s="24"/>
      <c r="BI546" s="24"/>
      <c r="BU546" s="24"/>
      <c r="BV546" s="30"/>
      <c r="BX546" s="30"/>
      <c r="BY546" s="30"/>
      <c r="BZ546" s="30"/>
      <c r="CA546" s="31"/>
    </row>
    <row r="547" spans="2:79" ht="60" customHeight="1">
      <c r="B547" s="20"/>
      <c r="N547" s="24"/>
      <c r="O547" s="24"/>
      <c r="Q547" s="24"/>
      <c r="W547" s="24"/>
      <c r="AP547" s="24"/>
      <c r="BI547" s="24"/>
      <c r="BU547" s="24"/>
      <c r="BV547" s="30"/>
      <c r="BX547" s="30"/>
      <c r="BY547" s="30"/>
      <c r="BZ547" s="30"/>
      <c r="CA547" s="31"/>
    </row>
    <row r="548" spans="2:79" ht="60" customHeight="1">
      <c r="B548" s="20"/>
      <c r="N548" s="24"/>
      <c r="O548" s="24"/>
      <c r="Q548" s="24"/>
      <c r="W548" s="24"/>
      <c r="AP548" s="24"/>
      <c r="BI548" s="24"/>
      <c r="BU548" s="24"/>
      <c r="BV548" s="30"/>
      <c r="BX548" s="30"/>
      <c r="BY548" s="30"/>
      <c r="BZ548" s="30"/>
      <c r="CA548" s="31"/>
    </row>
    <row r="549" spans="2:79" ht="60" customHeight="1">
      <c r="B549" s="20"/>
      <c r="N549" s="24"/>
      <c r="O549" s="24"/>
      <c r="Q549" s="24"/>
      <c r="W549" s="24"/>
      <c r="AP549" s="24"/>
      <c r="BI549" s="24"/>
      <c r="BU549" s="24"/>
      <c r="BV549" s="30"/>
      <c r="BX549" s="30"/>
      <c r="BY549" s="30"/>
      <c r="BZ549" s="30"/>
      <c r="CA549" s="31"/>
    </row>
    <row r="550" spans="2:79" ht="60" customHeight="1">
      <c r="B550" s="20"/>
      <c r="N550" s="24"/>
      <c r="O550" s="24"/>
      <c r="Q550" s="24"/>
      <c r="W550" s="24"/>
      <c r="AP550" s="24"/>
      <c r="BI550" s="24"/>
      <c r="BU550" s="24"/>
      <c r="BV550" s="30"/>
      <c r="BX550" s="30"/>
      <c r="BY550" s="30"/>
      <c r="BZ550" s="30"/>
      <c r="CA550" s="31"/>
    </row>
    <row r="551" spans="2:79" ht="60" customHeight="1">
      <c r="B551" s="20"/>
      <c r="N551" s="24"/>
      <c r="O551" s="24"/>
      <c r="Q551" s="24"/>
      <c r="W551" s="24"/>
      <c r="AP551" s="24"/>
      <c r="BI551" s="24"/>
      <c r="BU551" s="24"/>
      <c r="BV551" s="30"/>
      <c r="BX551" s="30"/>
      <c r="BY551" s="30"/>
      <c r="BZ551" s="30"/>
      <c r="CA551" s="31"/>
    </row>
    <row r="552" spans="2:79" ht="60" customHeight="1">
      <c r="B552" s="20"/>
      <c r="N552" s="24"/>
      <c r="O552" s="24"/>
      <c r="Q552" s="24"/>
      <c r="W552" s="24"/>
      <c r="AP552" s="24"/>
      <c r="BI552" s="24"/>
      <c r="BU552" s="24"/>
      <c r="BV552" s="30"/>
      <c r="BX552" s="30"/>
      <c r="BY552" s="30"/>
      <c r="BZ552" s="30"/>
      <c r="CA552" s="31"/>
    </row>
    <row r="553" spans="2:79" ht="60" customHeight="1">
      <c r="B553" s="20"/>
      <c r="N553" s="24"/>
      <c r="O553" s="24"/>
      <c r="Q553" s="24"/>
      <c r="W553" s="24"/>
      <c r="AP553" s="24"/>
      <c r="BI553" s="24"/>
      <c r="BU553" s="24"/>
      <c r="BV553" s="30"/>
      <c r="BX553" s="30"/>
      <c r="BY553" s="30"/>
      <c r="BZ553" s="30"/>
      <c r="CA553" s="31"/>
    </row>
    <row r="554" spans="2:79" ht="60" customHeight="1">
      <c r="B554" s="20"/>
      <c r="N554" s="24"/>
      <c r="O554" s="24"/>
      <c r="Q554" s="24"/>
      <c r="W554" s="24"/>
      <c r="AP554" s="24"/>
      <c r="BI554" s="24"/>
      <c r="BU554" s="24"/>
      <c r="BV554" s="30"/>
      <c r="BX554" s="30"/>
      <c r="BY554" s="30"/>
      <c r="BZ554" s="30"/>
      <c r="CA554" s="31"/>
    </row>
    <row r="555" spans="2:79" ht="60" customHeight="1">
      <c r="B555" s="20"/>
      <c r="N555" s="24"/>
      <c r="O555" s="24"/>
      <c r="Q555" s="24"/>
      <c r="W555" s="24"/>
      <c r="AP555" s="24"/>
      <c r="BI555" s="24"/>
      <c r="BU555" s="24"/>
      <c r="BV555" s="30"/>
      <c r="BX555" s="30"/>
      <c r="BY555" s="30"/>
      <c r="BZ555" s="30"/>
      <c r="CA555" s="31"/>
    </row>
    <row r="556" spans="2:79" ht="60" customHeight="1">
      <c r="B556" s="20"/>
      <c r="N556" s="24"/>
      <c r="O556" s="24"/>
      <c r="Q556" s="24"/>
      <c r="W556" s="24"/>
      <c r="AP556" s="24"/>
      <c r="BI556" s="24"/>
      <c r="BU556" s="24"/>
      <c r="BV556" s="30"/>
      <c r="BX556" s="30"/>
      <c r="BY556" s="30"/>
      <c r="BZ556" s="30"/>
      <c r="CA556" s="31"/>
    </row>
    <row r="557" spans="2:79" ht="60" customHeight="1">
      <c r="B557" s="20"/>
      <c r="N557" s="24"/>
      <c r="O557" s="24"/>
      <c r="Q557" s="24"/>
      <c r="W557" s="24"/>
      <c r="AP557" s="24"/>
      <c r="BI557" s="24"/>
      <c r="BU557" s="24"/>
      <c r="BV557" s="30"/>
      <c r="BX557" s="30"/>
      <c r="BY557" s="30"/>
      <c r="BZ557" s="30"/>
      <c r="CA557" s="31"/>
    </row>
    <row r="558" spans="2:79" ht="60" customHeight="1">
      <c r="B558" s="20"/>
      <c r="N558" s="24"/>
      <c r="O558" s="24"/>
      <c r="Q558" s="24"/>
      <c r="W558" s="24"/>
      <c r="AP558" s="24"/>
      <c r="BI558" s="24"/>
      <c r="BU558" s="24"/>
      <c r="BV558" s="30"/>
      <c r="BX558" s="30"/>
      <c r="BY558" s="30"/>
      <c r="BZ558" s="30"/>
      <c r="CA558" s="31"/>
    </row>
    <row r="559" spans="2:79" ht="60" customHeight="1">
      <c r="B559" s="20"/>
      <c r="N559" s="24"/>
      <c r="O559" s="24"/>
      <c r="Q559" s="24"/>
      <c r="W559" s="24"/>
      <c r="AP559" s="24"/>
      <c r="BI559" s="24"/>
      <c r="BU559" s="24"/>
      <c r="BV559" s="30"/>
      <c r="BX559" s="30"/>
      <c r="BY559" s="30"/>
      <c r="BZ559" s="30"/>
      <c r="CA559" s="31"/>
    </row>
    <row r="560" spans="2:79" ht="60" customHeight="1">
      <c r="B560" s="20"/>
      <c r="N560" s="24"/>
      <c r="O560" s="24"/>
      <c r="Q560" s="24"/>
      <c r="W560" s="24"/>
      <c r="AP560" s="24"/>
      <c r="BI560" s="24"/>
      <c r="BU560" s="24"/>
      <c r="BV560" s="30"/>
      <c r="BX560" s="30"/>
      <c r="BY560" s="30"/>
      <c r="BZ560" s="30"/>
      <c r="CA560" s="31"/>
    </row>
    <row r="561" spans="2:79" ht="60" customHeight="1">
      <c r="B561" s="20"/>
      <c r="N561" s="24"/>
      <c r="O561" s="24"/>
      <c r="Q561" s="24"/>
      <c r="W561" s="24"/>
      <c r="AP561" s="24"/>
      <c r="BI561" s="24"/>
      <c r="BU561" s="24"/>
      <c r="BV561" s="30"/>
      <c r="BX561" s="30"/>
      <c r="BY561" s="30"/>
      <c r="BZ561" s="30"/>
      <c r="CA561" s="31"/>
    </row>
    <row r="562" spans="2:79" ht="60" customHeight="1">
      <c r="B562" s="20"/>
      <c r="N562" s="24"/>
      <c r="O562" s="24"/>
      <c r="Q562" s="24"/>
      <c r="W562" s="24"/>
      <c r="AP562" s="24"/>
      <c r="BI562" s="24"/>
      <c r="BU562" s="24"/>
      <c r="BV562" s="30"/>
      <c r="BX562" s="30"/>
      <c r="BY562" s="30"/>
      <c r="BZ562" s="30"/>
      <c r="CA562" s="31"/>
    </row>
    <row r="563" spans="2:79" ht="60" customHeight="1">
      <c r="B563" s="20"/>
      <c r="N563" s="24"/>
      <c r="O563" s="24"/>
      <c r="Q563" s="24"/>
      <c r="W563" s="24"/>
      <c r="AP563" s="24"/>
      <c r="BI563" s="24"/>
      <c r="BU563" s="24"/>
      <c r="BV563" s="30"/>
      <c r="BX563" s="30"/>
      <c r="BY563" s="30"/>
      <c r="BZ563" s="30"/>
      <c r="CA563" s="31"/>
    </row>
    <row r="564" spans="2:79" ht="60" customHeight="1">
      <c r="B564" s="20"/>
      <c r="N564" s="24"/>
      <c r="O564" s="24"/>
      <c r="Q564" s="24"/>
      <c r="W564" s="24"/>
      <c r="AP564" s="24"/>
      <c r="BI564" s="24"/>
      <c r="BU564" s="24"/>
      <c r="BV564" s="30"/>
      <c r="BX564" s="30"/>
      <c r="BY564" s="30"/>
      <c r="BZ564" s="30"/>
      <c r="CA564" s="31"/>
    </row>
    <row r="565" spans="2:79" ht="60" customHeight="1">
      <c r="B565" s="20"/>
      <c r="N565" s="24"/>
      <c r="O565" s="24"/>
      <c r="Q565" s="24"/>
      <c r="W565" s="24"/>
      <c r="AP565" s="24"/>
      <c r="BI565" s="24"/>
      <c r="BU565" s="24"/>
      <c r="BV565" s="30"/>
      <c r="BX565" s="30"/>
      <c r="BY565" s="30"/>
      <c r="BZ565" s="30"/>
      <c r="CA565" s="31"/>
    </row>
    <row r="566" spans="2:79" ht="60" customHeight="1">
      <c r="B566" s="20"/>
      <c r="N566" s="24"/>
      <c r="O566" s="24"/>
      <c r="Q566" s="24"/>
      <c r="W566" s="24"/>
      <c r="AP566" s="24"/>
      <c r="BI566" s="24"/>
      <c r="BU566" s="24"/>
      <c r="BV566" s="30"/>
      <c r="BX566" s="30"/>
      <c r="BY566" s="30"/>
      <c r="BZ566" s="30"/>
      <c r="CA566" s="31"/>
    </row>
    <row r="567" spans="2:79" ht="60" customHeight="1">
      <c r="B567" s="20"/>
      <c r="N567" s="24"/>
      <c r="O567" s="24"/>
      <c r="Q567" s="24"/>
      <c r="W567" s="24"/>
      <c r="AP567" s="24"/>
      <c r="BI567" s="24"/>
      <c r="BU567" s="24"/>
      <c r="BV567" s="30"/>
      <c r="BX567" s="30"/>
      <c r="BY567" s="30"/>
      <c r="BZ567" s="30"/>
      <c r="CA567" s="31"/>
    </row>
    <row r="568" spans="2:79" ht="60" customHeight="1">
      <c r="B568" s="20"/>
      <c r="N568" s="24"/>
      <c r="O568" s="24"/>
      <c r="Q568" s="24"/>
      <c r="W568" s="24"/>
      <c r="AP568" s="24"/>
      <c r="BI568" s="24"/>
      <c r="BU568" s="24"/>
      <c r="BV568" s="30"/>
      <c r="BX568" s="30"/>
      <c r="BY568" s="30"/>
      <c r="BZ568" s="30"/>
      <c r="CA568" s="31"/>
    </row>
    <row r="569" spans="2:79" ht="60" customHeight="1">
      <c r="B569" s="20"/>
      <c r="N569" s="24"/>
      <c r="O569" s="24"/>
      <c r="Q569" s="24"/>
      <c r="W569" s="24"/>
      <c r="AP569" s="24"/>
      <c r="BI569" s="24"/>
      <c r="BU569" s="24"/>
      <c r="BV569" s="30"/>
      <c r="BX569" s="30"/>
      <c r="BY569" s="30"/>
      <c r="BZ569" s="30"/>
      <c r="CA569" s="31"/>
    </row>
    <row r="570" spans="2:79" ht="60" customHeight="1">
      <c r="B570" s="20"/>
      <c r="N570" s="24"/>
      <c r="O570" s="24"/>
      <c r="Q570" s="24"/>
      <c r="W570" s="24"/>
      <c r="AP570" s="24"/>
      <c r="BI570" s="24"/>
      <c r="BU570" s="24"/>
      <c r="BV570" s="30"/>
      <c r="BX570" s="30"/>
      <c r="BY570" s="30"/>
      <c r="BZ570" s="30"/>
      <c r="CA570" s="31"/>
    </row>
    <row r="571" spans="2:79" ht="60" customHeight="1">
      <c r="B571" s="20"/>
      <c r="N571" s="24"/>
      <c r="O571" s="24"/>
      <c r="Q571" s="24"/>
      <c r="W571" s="24"/>
      <c r="AP571" s="24"/>
      <c r="BI571" s="24"/>
      <c r="BU571" s="24"/>
      <c r="BV571" s="30"/>
      <c r="BX571" s="30"/>
      <c r="BY571" s="30"/>
      <c r="BZ571" s="30"/>
      <c r="CA571" s="31"/>
    </row>
    <row r="572" spans="2:79" ht="60" customHeight="1">
      <c r="B572" s="20"/>
      <c r="N572" s="24"/>
      <c r="O572" s="24"/>
      <c r="Q572" s="24"/>
      <c r="W572" s="24"/>
      <c r="AP572" s="24"/>
      <c r="BI572" s="24"/>
      <c r="BU572" s="24"/>
      <c r="BV572" s="30"/>
      <c r="BX572" s="30"/>
      <c r="BY572" s="30"/>
      <c r="BZ572" s="30"/>
      <c r="CA572" s="31"/>
    </row>
    <row r="573" spans="2:79" ht="60" customHeight="1">
      <c r="B573" s="20"/>
      <c r="N573" s="24"/>
      <c r="O573" s="24"/>
      <c r="Q573" s="24"/>
      <c r="W573" s="24"/>
      <c r="AP573" s="24"/>
      <c r="BI573" s="24"/>
      <c r="BU573" s="24"/>
      <c r="BV573" s="30"/>
      <c r="BX573" s="30"/>
      <c r="BY573" s="30"/>
      <c r="BZ573" s="30"/>
      <c r="CA573" s="31"/>
    </row>
    <row r="574" spans="2:79" ht="60" customHeight="1">
      <c r="B574" s="20"/>
      <c r="N574" s="24"/>
      <c r="O574" s="24"/>
      <c r="Q574" s="24"/>
      <c r="W574" s="24"/>
      <c r="AP574" s="24"/>
      <c r="BI574" s="24"/>
      <c r="BU574" s="24"/>
      <c r="BV574" s="30"/>
      <c r="BX574" s="30"/>
      <c r="BY574" s="30"/>
      <c r="BZ574" s="30"/>
      <c r="CA574" s="31"/>
    </row>
    <row r="575" spans="2:79" ht="60" customHeight="1">
      <c r="B575" s="20"/>
      <c r="N575" s="24"/>
      <c r="O575" s="24"/>
      <c r="Q575" s="24"/>
      <c r="W575" s="24"/>
      <c r="AP575" s="24"/>
      <c r="BI575" s="24"/>
      <c r="BU575" s="24"/>
      <c r="BV575" s="30"/>
      <c r="BX575" s="30"/>
      <c r="BY575" s="30"/>
      <c r="BZ575" s="30"/>
      <c r="CA575" s="31"/>
    </row>
    <row r="576" spans="2:79" ht="60" customHeight="1">
      <c r="B576" s="20"/>
      <c r="N576" s="24"/>
      <c r="O576" s="24"/>
      <c r="Q576" s="24"/>
      <c r="W576" s="24"/>
      <c r="AP576" s="24"/>
      <c r="BI576" s="24"/>
      <c r="BU576" s="24"/>
      <c r="BV576" s="30"/>
      <c r="BX576" s="30"/>
      <c r="BY576" s="30"/>
      <c r="BZ576" s="30"/>
      <c r="CA576" s="31"/>
    </row>
    <row r="577" spans="2:79" ht="60" customHeight="1">
      <c r="B577" s="20"/>
      <c r="N577" s="24"/>
      <c r="O577" s="24"/>
      <c r="Q577" s="24"/>
      <c r="W577" s="24"/>
      <c r="AP577" s="24"/>
      <c r="BI577" s="24"/>
      <c r="BU577" s="24"/>
      <c r="BV577" s="30"/>
      <c r="BX577" s="30"/>
      <c r="BY577" s="30"/>
      <c r="BZ577" s="30"/>
      <c r="CA577" s="31"/>
    </row>
    <row r="578" spans="2:79" ht="60" customHeight="1">
      <c r="B578" s="20"/>
      <c r="N578" s="24"/>
      <c r="O578" s="24"/>
      <c r="Q578" s="24"/>
      <c r="W578" s="24"/>
      <c r="AP578" s="24"/>
      <c r="BI578" s="24"/>
      <c r="BU578" s="24"/>
      <c r="BV578" s="30"/>
      <c r="BX578" s="30"/>
      <c r="BY578" s="30"/>
      <c r="BZ578" s="30"/>
      <c r="CA578" s="31"/>
    </row>
    <row r="579" spans="2:79" ht="60" customHeight="1">
      <c r="B579" s="20"/>
      <c r="N579" s="24"/>
      <c r="O579" s="24"/>
      <c r="Q579" s="24"/>
      <c r="W579" s="24"/>
      <c r="AP579" s="24"/>
      <c r="BI579" s="24"/>
      <c r="BU579" s="24"/>
      <c r="BV579" s="30"/>
      <c r="BX579" s="30"/>
      <c r="BY579" s="30"/>
      <c r="BZ579" s="30"/>
      <c r="CA579" s="31"/>
    </row>
    <row r="580" spans="2:79" ht="60" customHeight="1">
      <c r="B580" s="20"/>
      <c r="N580" s="24"/>
      <c r="O580" s="24"/>
      <c r="Q580" s="24"/>
      <c r="W580" s="24"/>
      <c r="AP580" s="24"/>
      <c r="BI580" s="24"/>
      <c r="BU580" s="24"/>
      <c r="BV580" s="30"/>
      <c r="BX580" s="30"/>
      <c r="BY580" s="30"/>
      <c r="BZ580" s="30"/>
      <c r="CA580" s="31"/>
    </row>
    <row r="581" spans="2:79" ht="60" customHeight="1">
      <c r="B581" s="20"/>
      <c r="N581" s="24"/>
      <c r="O581" s="24"/>
      <c r="Q581" s="24"/>
      <c r="W581" s="24"/>
      <c r="AP581" s="24"/>
      <c r="BI581" s="24"/>
      <c r="BU581" s="24"/>
      <c r="BV581" s="30"/>
      <c r="BX581" s="30"/>
      <c r="BY581" s="30"/>
      <c r="BZ581" s="30"/>
      <c r="CA581" s="31"/>
    </row>
    <row r="582" spans="2:79" ht="60" customHeight="1">
      <c r="B582" s="20"/>
      <c r="N582" s="24"/>
      <c r="O582" s="24"/>
      <c r="Q582" s="24"/>
      <c r="W582" s="24"/>
      <c r="AP582" s="24"/>
      <c r="BI582" s="24"/>
      <c r="BU582" s="24"/>
      <c r="BV582" s="30"/>
      <c r="BX582" s="30"/>
      <c r="BY582" s="30"/>
      <c r="BZ582" s="30"/>
      <c r="CA582" s="31"/>
    </row>
    <row r="583" spans="2:79" ht="60" customHeight="1">
      <c r="B583" s="20"/>
      <c r="N583" s="24"/>
      <c r="O583" s="24"/>
      <c r="Q583" s="24"/>
      <c r="W583" s="24"/>
      <c r="AP583" s="24"/>
      <c r="BI583" s="24"/>
      <c r="BU583" s="24"/>
      <c r="BV583" s="30"/>
      <c r="BX583" s="30"/>
      <c r="BY583" s="30"/>
      <c r="BZ583" s="30"/>
      <c r="CA583" s="31"/>
    </row>
    <row r="584" spans="2:79" ht="60" customHeight="1">
      <c r="B584" s="20"/>
      <c r="N584" s="24"/>
      <c r="O584" s="24"/>
      <c r="Q584" s="24"/>
      <c r="W584" s="24"/>
      <c r="AP584" s="24"/>
      <c r="BI584" s="24"/>
      <c r="BU584" s="24"/>
      <c r="BV584" s="30"/>
      <c r="BX584" s="30"/>
      <c r="BY584" s="30"/>
      <c r="BZ584" s="30"/>
      <c r="CA584" s="31"/>
    </row>
    <row r="585" spans="2:79" ht="60" customHeight="1">
      <c r="B585" s="20"/>
      <c r="N585" s="24"/>
      <c r="O585" s="24"/>
      <c r="Q585" s="24"/>
      <c r="W585" s="24"/>
      <c r="AP585" s="24"/>
      <c r="BI585" s="24"/>
      <c r="BU585" s="24"/>
      <c r="BV585" s="30"/>
      <c r="BX585" s="30"/>
      <c r="BY585" s="30"/>
      <c r="BZ585" s="30"/>
      <c r="CA585" s="31"/>
    </row>
    <row r="586" spans="2:79" ht="60" customHeight="1">
      <c r="B586" s="20"/>
      <c r="N586" s="24"/>
      <c r="O586" s="24"/>
      <c r="Q586" s="24"/>
      <c r="W586" s="24"/>
      <c r="AP586" s="24"/>
      <c r="BI586" s="24"/>
      <c r="BU586" s="24"/>
      <c r="BV586" s="30"/>
      <c r="BX586" s="30"/>
      <c r="BY586" s="30"/>
      <c r="BZ586" s="30"/>
      <c r="CA586" s="31"/>
    </row>
    <row r="587" spans="2:79" ht="60" customHeight="1">
      <c r="B587" s="20"/>
      <c r="N587" s="24"/>
      <c r="O587" s="24"/>
      <c r="Q587" s="24"/>
      <c r="W587" s="24"/>
      <c r="AP587" s="24"/>
      <c r="BI587" s="24"/>
      <c r="BU587" s="24"/>
      <c r="BV587" s="30"/>
      <c r="BX587" s="30"/>
      <c r="BY587" s="30"/>
      <c r="BZ587" s="30"/>
      <c r="CA587" s="31"/>
    </row>
    <row r="588" spans="2:79" ht="60" customHeight="1">
      <c r="B588" s="20"/>
      <c r="N588" s="24"/>
      <c r="O588" s="24"/>
      <c r="Q588" s="24"/>
      <c r="W588" s="24"/>
      <c r="AP588" s="24"/>
      <c r="BI588" s="24"/>
      <c r="BU588" s="24"/>
      <c r="BV588" s="30"/>
      <c r="BX588" s="30"/>
      <c r="BY588" s="30"/>
      <c r="BZ588" s="30"/>
      <c r="CA588" s="31"/>
    </row>
    <row r="589" spans="2:79" ht="60" customHeight="1">
      <c r="B589" s="20"/>
      <c r="N589" s="24"/>
      <c r="O589" s="24"/>
      <c r="Q589" s="24"/>
      <c r="W589" s="24"/>
      <c r="AP589" s="24"/>
      <c r="BI589" s="24"/>
      <c r="BU589" s="24"/>
      <c r="BV589" s="30"/>
      <c r="BX589" s="30"/>
      <c r="BY589" s="30"/>
      <c r="BZ589" s="30"/>
      <c r="CA589" s="31"/>
    </row>
    <row r="590" spans="2:79" ht="60" customHeight="1">
      <c r="B590" s="20"/>
      <c r="N590" s="24"/>
      <c r="O590" s="24"/>
      <c r="Q590" s="24"/>
      <c r="W590" s="24"/>
      <c r="AP590" s="24"/>
      <c r="BI590" s="24"/>
      <c r="BU590" s="24"/>
      <c r="BV590" s="30"/>
      <c r="BX590" s="30"/>
      <c r="BY590" s="30"/>
      <c r="BZ590" s="30"/>
      <c r="CA590" s="31"/>
    </row>
    <row r="591" spans="2:79" ht="60" customHeight="1">
      <c r="B591" s="20"/>
      <c r="N591" s="24"/>
      <c r="O591" s="24"/>
      <c r="Q591" s="24"/>
      <c r="W591" s="24"/>
      <c r="AP591" s="24"/>
      <c r="BI591" s="24"/>
      <c r="BU591" s="24"/>
      <c r="BV591" s="30"/>
      <c r="BX591" s="30"/>
      <c r="BY591" s="30"/>
      <c r="BZ591" s="30"/>
      <c r="CA591" s="31"/>
    </row>
    <row r="592" spans="2:79" ht="60" customHeight="1">
      <c r="B592" s="20"/>
      <c r="N592" s="24"/>
      <c r="O592" s="24"/>
      <c r="Q592" s="24"/>
      <c r="W592" s="24"/>
      <c r="AP592" s="24"/>
      <c r="BI592" s="24"/>
      <c r="BU592" s="24"/>
      <c r="BV592" s="30"/>
      <c r="BX592" s="30"/>
      <c r="BY592" s="30"/>
      <c r="BZ592" s="30"/>
      <c r="CA592" s="31"/>
    </row>
    <row r="593" spans="2:79" ht="60" customHeight="1">
      <c r="B593" s="20"/>
      <c r="N593" s="24"/>
      <c r="O593" s="24"/>
      <c r="Q593" s="24"/>
      <c r="W593" s="24"/>
      <c r="AP593" s="24"/>
      <c r="BI593" s="24"/>
      <c r="BU593" s="24"/>
      <c r="BV593" s="30"/>
      <c r="BX593" s="30"/>
      <c r="BY593" s="30"/>
      <c r="BZ593" s="30"/>
      <c r="CA593" s="31"/>
    </row>
    <row r="594" spans="2:79" ht="60" customHeight="1">
      <c r="B594" s="20"/>
      <c r="N594" s="24"/>
      <c r="O594" s="24"/>
      <c r="Q594" s="24"/>
      <c r="W594" s="24"/>
      <c r="AP594" s="24"/>
      <c r="BI594" s="24"/>
      <c r="BU594" s="24"/>
      <c r="BV594" s="30"/>
      <c r="BX594" s="30"/>
      <c r="BY594" s="30"/>
      <c r="BZ594" s="30"/>
      <c r="CA594" s="31"/>
    </row>
    <row r="595" spans="2:79" ht="60" customHeight="1">
      <c r="B595" s="20"/>
      <c r="N595" s="24"/>
      <c r="O595" s="24"/>
      <c r="Q595" s="24"/>
      <c r="W595" s="24"/>
      <c r="AP595" s="24"/>
      <c r="BI595" s="24"/>
      <c r="BU595" s="24"/>
      <c r="BV595" s="30"/>
      <c r="BX595" s="30"/>
      <c r="BY595" s="30"/>
      <c r="BZ595" s="30"/>
      <c r="CA595" s="31"/>
    </row>
    <row r="596" spans="2:79" ht="60" customHeight="1">
      <c r="B596" s="20"/>
      <c r="N596" s="24"/>
      <c r="O596" s="24"/>
      <c r="Q596" s="24"/>
      <c r="W596" s="24"/>
      <c r="AP596" s="24"/>
      <c r="BI596" s="24"/>
      <c r="BU596" s="24"/>
      <c r="BV596" s="30"/>
      <c r="BX596" s="30"/>
      <c r="BY596" s="30"/>
      <c r="BZ596" s="30"/>
      <c r="CA596" s="31"/>
    </row>
    <row r="597" spans="2:79" ht="60" customHeight="1">
      <c r="B597" s="20"/>
      <c r="N597" s="24"/>
      <c r="O597" s="24"/>
      <c r="Q597" s="24"/>
      <c r="W597" s="24"/>
      <c r="AP597" s="24"/>
      <c r="BI597" s="24"/>
      <c r="BU597" s="24"/>
      <c r="BV597" s="30"/>
      <c r="BX597" s="30"/>
      <c r="BY597" s="30"/>
      <c r="BZ597" s="30"/>
      <c r="CA597" s="31"/>
    </row>
    <row r="598" spans="2:79" ht="60" customHeight="1">
      <c r="B598" s="20"/>
      <c r="N598" s="24"/>
      <c r="O598" s="24"/>
      <c r="Q598" s="24"/>
      <c r="W598" s="24"/>
      <c r="AP598" s="24"/>
      <c r="BI598" s="24"/>
      <c r="BU598" s="24"/>
      <c r="BV598" s="30"/>
      <c r="BX598" s="30"/>
      <c r="BY598" s="30"/>
      <c r="BZ598" s="30"/>
      <c r="CA598" s="31"/>
    </row>
    <row r="599" spans="2:79" ht="60" customHeight="1">
      <c r="B599" s="20"/>
      <c r="N599" s="24"/>
      <c r="O599" s="24"/>
      <c r="Q599" s="24"/>
      <c r="W599" s="24"/>
      <c r="AP599" s="24"/>
      <c r="BI599" s="24"/>
      <c r="BU599" s="24"/>
      <c r="BV599" s="30"/>
      <c r="BX599" s="30"/>
      <c r="BY599" s="30"/>
      <c r="BZ599" s="30"/>
      <c r="CA599" s="31"/>
    </row>
    <row r="600" spans="2:79" ht="60" customHeight="1">
      <c r="B600" s="20"/>
      <c r="N600" s="24"/>
      <c r="O600" s="24"/>
      <c r="Q600" s="24"/>
      <c r="W600" s="24"/>
      <c r="AP600" s="24"/>
      <c r="BI600" s="24"/>
      <c r="BU600" s="24"/>
      <c r="BV600" s="30"/>
      <c r="BX600" s="30"/>
      <c r="BY600" s="30"/>
      <c r="BZ600" s="30"/>
      <c r="CA600" s="31"/>
    </row>
    <row r="601" spans="2:79" ht="60" customHeight="1">
      <c r="B601" s="20"/>
      <c r="N601" s="24"/>
      <c r="O601" s="24"/>
      <c r="Q601" s="24"/>
      <c r="W601" s="24"/>
      <c r="AP601" s="24"/>
      <c r="BI601" s="24"/>
      <c r="BU601" s="24"/>
      <c r="BV601" s="30"/>
      <c r="BX601" s="30"/>
      <c r="BY601" s="30"/>
      <c r="BZ601" s="30"/>
      <c r="CA601" s="31"/>
    </row>
    <row r="602" spans="2:79" ht="60" customHeight="1">
      <c r="B602" s="20"/>
      <c r="N602" s="24"/>
      <c r="O602" s="24"/>
      <c r="Q602" s="24"/>
      <c r="W602" s="24"/>
      <c r="AP602" s="24"/>
      <c r="BI602" s="24"/>
      <c r="BU602" s="24"/>
      <c r="BV602" s="30"/>
      <c r="BX602" s="30"/>
      <c r="BY602" s="30"/>
      <c r="BZ602" s="30"/>
      <c r="CA602" s="31"/>
    </row>
    <row r="603" spans="2:79" ht="60" customHeight="1">
      <c r="B603" s="20"/>
      <c r="N603" s="24"/>
      <c r="O603" s="24"/>
      <c r="Q603" s="24"/>
      <c r="W603" s="24"/>
      <c r="AP603" s="24"/>
      <c r="BI603" s="24"/>
      <c r="BU603" s="24"/>
      <c r="BV603" s="30"/>
      <c r="BX603" s="30"/>
      <c r="BY603" s="30"/>
      <c r="BZ603" s="30"/>
      <c r="CA603" s="31"/>
    </row>
    <row r="604" spans="2:79" ht="60" customHeight="1">
      <c r="B604" s="20"/>
      <c r="N604" s="24"/>
      <c r="O604" s="24"/>
      <c r="Q604" s="24"/>
      <c r="W604" s="24"/>
      <c r="AP604" s="24"/>
      <c r="BI604" s="24"/>
      <c r="BU604" s="24"/>
      <c r="BV604" s="30"/>
      <c r="BX604" s="30"/>
      <c r="BY604" s="30"/>
      <c r="BZ604" s="30"/>
      <c r="CA604" s="31"/>
    </row>
    <row r="605" spans="2:79" ht="60" customHeight="1">
      <c r="B605" s="20"/>
      <c r="N605" s="24"/>
      <c r="O605" s="24"/>
      <c r="Q605" s="24"/>
      <c r="W605" s="24"/>
      <c r="AP605" s="24"/>
      <c r="BI605" s="24"/>
      <c r="BU605" s="24"/>
      <c r="BV605" s="30"/>
      <c r="BX605" s="30"/>
      <c r="BY605" s="30"/>
      <c r="BZ605" s="30"/>
      <c r="CA605" s="31"/>
    </row>
    <row r="606" spans="2:79" ht="60" customHeight="1">
      <c r="B606" s="20"/>
      <c r="N606" s="24"/>
      <c r="O606" s="24"/>
      <c r="Q606" s="24"/>
      <c r="W606" s="24"/>
      <c r="AP606" s="24"/>
      <c r="BI606" s="24"/>
      <c r="BU606" s="24"/>
      <c r="BV606" s="30"/>
      <c r="BX606" s="30"/>
      <c r="BY606" s="30"/>
      <c r="BZ606" s="30"/>
      <c r="CA606" s="31"/>
    </row>
    <row r="607" spans="2:79" ht="60" customHeight="1">
      <c r="B607" s="20"/>
      <c r="N607" s="24"/>
      <c r="O607" s="24"/>
      <c r="Q607" s="24"/>
      <c r="W607" s="24"/>
      <c r="AP607" s="24"/>
      <c r="BI607" s="24"/>
      <c r="BU607" s="24"/>
      <c r="BV607" s="30"/>
      <c r="BX607" s="30"/>
      <c r="BY607" s="30"/>
      <c r="BZ607" s="30"/>
      <c r="CA607" s="31"/>
    </row>
    <row r="608" spans="2:79" ht="60" customHeight="1">
      <c r="B608" s="20"/>
      <c r="N608" s="24"/>
      <c r="O608" s="24"/>
      <c r="Q608" s="24"/>
      <c r="W608" s="24"/>
      <c r="AP608" s="24"/>
      <c r="BI608" s="24"/>
      <c r="BU608" s="24"/>
      <c r="BV608" s="30"/>
      <c r="BX608" s="30"/>
      <c r="BY608" s="30"/>
      <c r="BZ608" s="30"/>
      <c r="CA608" s="31"/>
    </row>
    <row r="609" spans="2:79" ht="60" customHeight="1">
      <c r="B609" s="20"/>
      <c r="N609" s="24"/>
      <c r="O609" s="24"/>
      <c r="Q609" s="24"/>
      <c r="W609" s="24"/>
      <c r="AP609" s="24"/>
      <c r="BI609" s="24"/>
      <c r="BU609" s="24"/>
      <c r="BV609" s="30"/>
      <c r="BX609" s="30"/>
      <c r="BY609" s="30"/>
      <c r="BZ609" s="30"/>
      <c r="CA609" s="31"/>
    </row>
    <row r="610" spans="2:79" ht="60" customHeight="1">
      <c r="B610" s="20"/>
      <c r="N610" s="24"/>
      <c r="O610" s="24"/>
      <c r="Q610" s="24"/>
      <c r="W610" s="24"/>
      <c r="AP610" s="24"/>
      <c r="BI610" s="24"/>
      <c r="BU610" s="24"/>
      <c r="BV610" s="30"/>
      <c r="BX610" s="30"/>
      <c r="BY610" s="30"/>
      <c r="BZ610" s="30"/>
      <c r="CA610" s="31"/>
    </row>
    <row r="611" spans="2:79" ht="60" customHeight="1">
      <c r="B611" s="20"/>
      <c r="N611" s="24"/>
      <c r="O611" s="24"/>
      <c r="Q611" s="24"/>
      <c r="W611" s="24"/>
      <c r="AP611" s="24"/>
      <c r="BI611" s="24"/>
      <c r="BU611" s="24"/>
      <c r="BV611" s="30"/>
      <c r="BX611" s="30"/>
      <c r="BY611" s="30"/>
      <c r="BZ611" s="30"/>
      <c r="CA611" s="31"/>
    </row>
    <row r="612" spans="2:79" ht="60" customHeight="1">
      <c r="B612" s="20"/>
      <c r="N612" s="24"/>
      <c r="O612" s="24"/>
      <c r="Q612" s="24"/>
      <c r="W612" s="24"/>
      <c r="AP612" s="24"/>
      <c r="BI612" s="24"/>
      <c r="BU612" s="24"/>
      <c r="BV612" s="30"/>
      <c r="BX612" s="30"/>
      <c r="BY612" s="30"/>
      <c r="BZ612" s="30"/>
      <c r="CA612" s="31"/>
    </row>
    <row r="613" spans="2:79" ht="60" customHeight="1">
      <c r="B613" s="20"/>
      <c r="N613" s="24"/>
      <c r="O613" s="24"/>
      <c r="Q613" s="24"/>
      <c r="W613" s="24"/>
      <c r="AP613" s="24"/>
      <c r="BI613" s="24"/>
      <c r="BU613" s="24"/>
      <c r="BV613" s="30"/>
      <c r="BX613" s="30"/>
      <c r="BY613" s="30"/>
      <c r="BZ613" s="30"/>
      <c r="CA613" s="31"/>
    </row>
    <row r="614" spans="2:79" ht="60" customHeight="1">
      <c r="B614" s="20"/>
      <c r="N614" s="24"/>
      <c r="O614" s="24"/>
      <c r="Q614" s="24"/>
      <c r="W614" s="24"/>
      <c r="AP614" s="24"/>
      <c r="BI614" s="24"/>
      <c r="BU614" s="24"/>
      <c r="BV614" s="30"/>
      <c r="BX614" s="30"/>
      <c r="BY614" s="30"/>
      <c r="BZ614" s="30"/>
      <c r="CA614" s="31"/>
    </row>
    <row r="615" spans="2:79" ht="60" customHeight="1">
      <c r="B615" s="20"/>
      <c r="N615" s="24"/>
      <c r="O615" s="24"/>
      <c r="Q615" s="24"/>
      <c r="W615" s="24"/>
      <c r="AP615" s="24"/>
      <c r="BI615" s="24"/>
      <c r="BU615" s="24"/>
      <c r="BV615" s="30"/>
      <c r="BX615" s="30"/>
      <c r="BY615" s="30"/>
      <c r="BZ615" s="30"/>
      <c r="CA615" s="31"/>
    </row>
    <row r="616" spans="2:79" ht="60" customHeight="1">
      <c r="B616" s="20"/>
      <c r="N616" s="24"/>
      <c r="O616" s="24"/>
      <c r="Q616" s="24"/>
      <c r="W616" s="24"/>
      <c r="AP616" s="24"/>
      <c r="BI616" s="24"/>
      <c r="BU616" s="24"/>
      <c r="BV616" s="30"/>
      <c r="BX616" s="30"/>
      <c r="BY616" s="30"/>
      <c r="BZ616" s="30"/>
      <c r="CA616" s="31"/>
    </row>
    <row r="617" spans="2:79" ht="60" customHeight="1">
      <c r="B617" s="20"/>
      <c r="N617" s="24"/>
      <c r="O617" s="24"/>
      <c r="Q617" s="24"/>
      <c r="W617" s="24"/>
      <c r="AP617" s="24"/>
      <c r="BI617" s="24"/>
      <c r="BU617" s="24"/>
      <c r="BV617" s="30"/>
      <c r="BX617" s="30"/>
      <c r="BY617" s="30"/>
      <c r="BZ617" s="30"/>
      <c r="CA617" s="31"/>
    </row>
    <row r="618" spans="2:79" ht="60" customHeight="1">
      <c r="B618" s="20"/>
      <c r="N618" s="24"/>
      <c r="O618" s="24"/>
      <c r="Q618" s="24"/>
      <c r="W618" s="24"/>
      <c r="AP618" s="24"/>
      <c r="BI618" s="24"/>
      <c r="BU618" s="24"/>
      <c r="BV618" s="30"/>
      <c r="BX618" s="30"/>
      <c r="BY618" s="30"/>
      <c r="BZ618" s="30"/>
      <c r="CA618" s="31"/>
    </row>
    <row r="619" spans="2:79" ht="60" customHeight="1">
      <c r="B619" s="20"/>
      <c r="N619" s="24"/>
      <c r="O619" s="24"/>
      <c r="Q619" s="24"/>
      <c r="W619" s="24"/>
      <c r="AP619" s="24"/>
      <c r="BI619" s="24"/>
      <c r="BU619" s="24"/>
      <c r="BV619" s="30"/>
      <c r="BX619" s="30"/>
      <c r="BY619" s="30"/>
      <c r="BZ619" s="30"/>
      <c r="CA619" s="31"/>
    </row>
    <row r="620" spans="2:79" ht="60" customHeight="1">
      <c r="B620" s="20"/>
      <c r="N620" s="24"/>
      <c r="O620" s="24"/>
      <c r="Q620" s="24"/>
      <c r="W620" s="24"/>
      <c r="AP620" s="24"/>
      <c r="BI620" s="24"/>
      <c r="BU620" s="24"/>
      <c r="BV620" s="30"/>
      <c r="BX620" s="30"/>
      <c r="BY620" s="30"/>
      <c r="BZ620" s="30"/>
      <c r="CA620" s="31"/>
    </row>
    <row r="621" spans="2:79" ht="60" customHeight="1">
      <c r="B621" s="20"/>
      <c r="N621" s="24"/>
      <c r="O621" s="24"/>
      <c r="Q621" s="24"/>
      <c r="W621" s="24"/>
      <c r="AP621" s="24"/>
      <c r="BI621" s="24"/>
      <c r="BU621" s="24"/>
      <c r="BV621" s="30"/>
      <c r="BX621" s="30"/>
      <c r="BY621" s="30"/>
      <c r="BZ621" s="30"/>
      <c r="CA621" s="31"/>
    </row>
    <row r="622" spans="2:79" ht="60" customHeight="1">
      <c r="B622" s="20"/>
      <c r="N622" s="24"/>
      <c r="O622" s="24"/>
      <c r="Q622" s="24"/>
      <c r="W622" s="24"/>
      <c r="AP622" s="24"/>
      <c r="BI622" s="24"/>
      <c r="BU622" s="24"/>
      <c r="BV622" s="30"/>
      <c r="BX622" s="30"/>
      <c r="BY622" s="30"/>
      <c r="BZ622" s="30"/>
      <c r="CA622" s="31"/>
    </row>
    <row r="623" spans="2:79" ht="60" customHeight="1">
      <c r="B623" s="20"/>
      <c r="N623" s="24"/>
      <c r="O623" s="24"/>
      <c r="Q623" s="24"/>
      <c r="W623" s="24"/>
      <c r="AP623" s="24"/>
      <c r="BI623" s="24"/>
      <c r="BU623" s="24"/>
      <c r="BV623" s="30"/>
      <c r="BX623" s="30"/>
      <c r="BY623" s="30"/>
      <c r="BZ623" s="30"/>
      <c r="CA623" s="31"/>
    </row>
    <row r="624" spans="2:79" ht="60" customHeight="1">
      <c r="B624" s="20"/>
      <c r="N624" s="24"/>
      <c r="O624" s="24"/>
      <c r="Q624" s="24"/>
      <c r="W624" s="24"/>
      <c r="AP624" s="24"/>
      <c r="BI624" s="24"/>
      <c r="BU624" s="24"/>
      <c r="BV624" s="30"/>
      <c r="BX624" s="30"/>
      <c r="BY624" s="30"/>
      <c r="BZ624" s="30"/>
      <c r="CA624" s="31"/>
    </row>
    <row r="625" spans="2:79" ht="60" customHeight="1">
      <c r="B625" s="20"/>
      <c r="N625" s="24"/>
      <c r="O625" s="24"/>
      <c r="Q625" s="24"/>
      <c r="W625" s="24"/>
      <c r="AP625" s="24"/>
      <c r="BI625" s="24"/>
      <c r="BU625" s="24"/>
      <c r="BV625" s="30"/>
      <c r="BX625" s="30"/>
      <c r="BY625" s="30"/>
      <c r="BZ625" s="30"/>
      <c r="CA625" s="31"/>
    </row>
    <row r="626" spans="2:79" ht="60" customHeight="1">
      <c r="B626" s="20"/>
      <c r="N626" s="24"/>
      <c r="O626" s="24"/>
      <c r="Q626" s="24"/>
      <c r="W626" s="24"/>
      <c r="AP626" s="24"/>
      <c r="BI626" s="24"/>
      <c r="BU626" s="24"/>
      <c r="BV626" s="30"/>
      <c r="BX626" s="30"/>
      <c r="BY626" s="30"/>
      <c r="BZ626" s="30"/>
      <c r="CA626" s="31"/>
    </row>
    <row r="627" spans="2:79" ht="60" customHeight="1">
      <c r="B627" s="20"/>
      <c r="N627" s="24"/>
      <c r="O627" s="24"/>
      <c r="Q627" s="24"/>
      <c r="W627" s="24"/>
      <c r="AP627" s="24"/>
      <c r="BI627" s="24"/>
      <c r="BU627" s="24"/>
      <c r="BV627" s="30"/>
      <c r="BX627" s="30"/>
      <c r="BY627" s="30"/>
      <c r="BZ627" s="30"/>
      <c r="CA627" s="31"/>
    </row>
    <row r="628" spans="2:79" ht="60" customHeight="1">
      <c r="B628" s="20"/>
      <c r="N628" s="24"/>
      <c r="O628" s="24"/>
      <c r="Q628" s="24"/>
      <c r="W628" s="24"/>
      <c r="AP628" s="24"/>
      <c r="BI628" s="24"/>
      <c r="BU628" s="24"/>
      <c r="BV628" s="30"/>
      <c r="BX628" s="30"/>
      <c r="BY628" s="30"/>
      <c r="BZ628" s="30"/>
      <c r="CA628" s="31"/>
    </row>
    <row r="629" spans="2:79" ht="60" customHeight="1">
      <c r="B629" s="20"/>
      <c r="N629" s="24"/>
      <c r="O629" s="24"/>
      <c r="Q629" s="24"/>
      <c r="W629" s="24"/>
      <c r="AP629" s="24"/>
      <c r="BI629" s="24"/>
      <c r="BU629" s="24"/>
      <c r="BV629" s="30"/>
      <c r="BX629" s="30"/>
      <c r="BY629" s="30"/>
      <c r="BZ629" s="30"/>
      <c r="CA629" s="31"/>
    </row>
    <row r="630" spans="2:79" ht="60" customHeight="1">
      <c r="B630" s="20"/>
      <c r="N630" s="24"/>
      <c r="O630" s="24"/>
      <c r="Q630" s="24"/>
      <c r="W630" s="24"/>
      <c r="AP630" s="24"/>
      <c r="BI630" s="24"/>
      <c r="BU630" s="24"/>
      <c r="BV630" s="30"/>
      <c r="BX630" s="30"/>
      <c r="BY630" s="30"/>
      <c r="BZ630" s="30"/>
      <c r="CA630" s="31"/>
    </row>
    <row r="631" spans="2:79" ht="60" customHeight="1">
      <c r="B631" s="20"/>
      <c r="N631" s="24"/>
      <c r="O631" s="24"/>
      <c r="Q631" s="24"/>
      <c r="W631" s="24"/>
      <c r="AP631" s="24"/>
      <c r="BI631" s="24"/>
      <c r="BU631" s="24"/>
      <c r="BV631" s="30"/>
      <c r="BX631" s="30"/>
      <c r="BY631" s="30"/>
      <c r="BZ631" s="30"/>
      <c r="CA631" s="31"/>
    </row>
    <row r="632" spans="2:79" ht="60" customHeight="1">
      <c r="B632" s="20"/>
      <c r="N632" s="24"/>
      <c r="O632" s="24"/>
      <c r="Q632" s="24"/>
      <c r="W632" s="24"/>
      <c r="AP632" s="24"/>
      <c r="BI632" s="24"/>
      <c r="BU632" s="24"/>
      <c r="BV632" s="30"/>
      <c r="BX632" s="30"/>
      <c r="BY632" s="30"/>
      <c r="BZ632" s="30"/>
      <c r="CA632" s="31"/>
    </row>
    <row r="633" spans="2:79" ht="60" customHeight="1">
      <c r="B633" s="20"/>
      <c r="N633" s="24"/>
      <c r="O633" s="24"/>
      <c r="Q633" s="24"/>
      <c r="W633" s="24"/>
      <c r="AP633" s="24"/>
      <c r="BI633" s="24"/>
      <c r="BU633" s="24"/>
      <c r="BV633" s="30"/>
      <c r="BX633" s="30"/>
      <c r="BY633" s="30"/>
      <c r="BZ633" s="30"/>
      <c r="CA633" s="31"/>
    </row>
    <row r="634" spans="2:79" ht="60" customHeight="1">
      <c r="B634" s="20"/>
      <c r="N634" s="24"/>
      <c r="O634" s="24"/>
      <c r="Q634" s="24"/>
      <c r="W634" s="24"/>
      <c r="AP634" s="24"/>
      <c r="BI634" s="24"/>
      <c r="BU634" s="24"/>
      <c r="BV634" s="30"/>
      <c r="BX634" s="30"/>
      <c r="BY634" s="30"/>
      <c r="BZ634" s="30"/>
      <c r="CA634" s="31"/>
    </row>
    <row r="635" spans="2:79" ht="60" customHeight="1">
      <c r="B635" s="20"/>
      <c r="N635" s="24"/>
      <c r="O635" s="24"/>
      <c r="Q635" s="24"/>
      <c r="W635" s="24"/>
      <c r="AP635" s="24"/>
      <c r="BI635" s="24"/>
      <c r="BU635" s="24"/>
      <c r="BV635" s="30"/>
      <c r="BX635" s="30"/>
      <c r="BY635" s="30"/>
      <c r="BZ635" s="30"/>
      <c r="CA635" s="31"/>
    </row>
    <row r="636" spans="2:79" ht="60" customHeight="1">
      <c r="B636" s="20"/>
      <c r="N636" s="24"/>
      <c r="O636" s="24"/>
      <c r="Q636" s="24"/>
      <c r="W636" s="24"/>
      <c r="AP636" s="24"/>
      <c r="BI636" s="24"/>
      <c r="BU636" s="24"/>
      <c r="BV636" s="30"/>
      <c r="BX636" s="30"/>
      <c r="BY636" s="30"/>
      <c r="BZ636" s="30"/>
      <c r="CA636" s="31"/>
    </row>
    <row r="637" spans="2:79" ht="60" customHeight="1">
      <c r="B637" s="20"/>
      <c r="N637" s="24"/>
      <c r="O637" s="24"/>
      <c r="Q637" s="24"/>
      <c r="W637" s="24"/>
      <c r="AP637" s="24"/>
      <c r="BI637" s="24"/>
      <c r="BU637" s="24"/>
      <c r="BV637" s="30"/>
      <c r="BX637" s="30"/>
      <c r="BY637" s="30"/>
      <c r="BZ637" s="30"/>
      <c r="CA637" s="31"/>
    </row>
    <row r="638" spans="2:79" ht="60" customHeight="1">
      <c r="B638" s="20"/>
      <c r="N638" s="24"/>
      <c r="O638" s="24"/>
      <c r="Q638" s="24"/>
      <c r="W638" s="24"/>
      <c r="AP638" s="24"/>
      <c r="BI638" s="24"/>
      <c r="BU638" s="24"/>
      <c r="BV638" s="30"/>
      <c r="BX638" s="30"/>
      <c r="BY638" s="30"/>
      <c r="BZ638" s="30"/>
      <c r="CA638" s="31"/>
    </row>
    <row r="639" spans="2:79" ht="60" customHeight="1">
      <c r="B639" s="20"/>
      <c r="N639" s="24"/>
      <c r="O639" s="24"/>
      <c r="Q639" s="24"/>
      <c r="W639" s="24"/>
      <c r="AP639" s="24"/>
      <c r="BI639" s="24"/>
      <c r="BU639" s="24"/>
      <c r="BV639" s="30"/>
      <c r="BX639" s="30"/>
      <c r="BY639" s="30"/>
      <c r="BZ639" s="30"/>
      <c r="CA639" s="31"/>
    </row>
    <row r="640" spans="2:79" ht="60" customHeight="1">
      <c r="B640" s="20"/>
      <c r="N640" s="24"/>
      <c r="O640" s="24"/>
      <c r="Q640" s="24"/>
      <c r="W640" s="24"/>
      <c r="AP640" s="24"/>
      <c r="BI640" s="24"/>
      <c r="BU640" s="24"/>
      <c r="BV640" s="30"/>
      <c r="BX640" s="30"/>
      <c r="BY640" s="30"/>
      <c r="BZ640" s="30"/>
      <c r="CA640" s="31"/>
    </row>
    <row r="641" spans="2:79" ht="60" customHeight="1">
      <c r="B641" s="20"/>
      <c r="N641" s="24"/>
      <c r="O641" s="24"/>
      <c r="Q641" s="24"/>
      <c r="W641" s="24"/>
      <c r="AP641" s="24"/>
      <c r="BI641" s="24"/>
      <c r="BU641" s="24"/>
      <c r="BV641" s="30"/>
      <c r="BX641" s="30"/>
      <c r="BY641" s="30"/>
      <c r="BZ641" s="30"/>
      <c r="CA641" s="31"/>
    </row>
    <row r="642" spans="2:79" ht="60" customHeight="1">
      <c r="B642" s="20"/>
      <c r="N642" s="24"/>
      <c r="O642" s="24"/>
      <c r="Q642" s="24"/>
      <c r="W642" s="24"/>
      <c r="AP642" s="24"/>
      <c r="BI642" s="24"/>
      <c r="BU642" s="24"/>
      <c r="BV642" s="30"/>
      <c r="BX642" s="30"/>
      <c r="BY642" s="30"/>
      <c r="BZ642" s="30"/>
      <c r="CA642" s="31"/>
    </row>
    <row r="643" spans="2:79" ht="60" customHeight="1">
      <c r="B643" s="20"/>
      <c r="N643" s="24"/>
      <c r="O643" s="24"/>
      <c r="Q643" s="24"/>
      <c r="W643" s="24"/>
      <c r="AP643" s="24"/>
      <c r="BI643" s="24"/>
      <c r="BU643" s="24"/>
      <c r="BV643" s="30"/>
      <c r="BX643" s="30"/>
      <c r="BY643" s="30"/>
      <c r="BZ643" s="30"/>
      <c r="CA643" s="31"/>
    </row>
    <row r="644" spans="2:79" ht="60" customHeight="1">
      <c r="B644" s="20"/>
      <c r="N644" s="24"/>
      <c r="O644" s="24"/>
      <c r="Q644" s="24"/>
      <c r="W644" s="24"/>
      <c r="AP644" s="24"/>
      <c r="BI644" s="24"/>
      <c r="BU644" s="24"/>
      <c r="BV644" s="30"/>
      <c r="BX644" s="30"/>
      <c r="BY644" s="30"/>
      <c r="BZ644" s="30"/>
      <c r="CA644" s="31"/>
    </row>
    <row r="645" spans="2:79" ht="60" customHeight="1">
      <c r="B645" s="20"/>
      <c r="N645" s="24"/>
      <c r="O645" s="24"/>
      <c r="Q645" s="24"/>
      <c r="W645" s="24"/>
      <c r="AP645" s="24"/>
      <c r="BI645" s="24"/>
      <c r="BU645" s="24"/>
      <c r="BV645" s="30"/>
      <c r="BX645" s="30"/>
      <c r="BY645" s="30"/>
      <c r="BZ645" s="30"/>
      <c r="CA645" s="31"/>
    </row>
    <row r="646" spans="2:79" ht="60" customHeight="1">
      <c r="B646" s="20"/>
      <c r="N646" s="24"/>
      <c r="O646" s="24"/>
      <c r="Q646" s="24"/>
      <c r="W646" s="24"/>
      <c r="AP646" s="24"/>
      <c r="BI646" s="24"/>
      <c r="BU646" s="24"/>
      <c r="BV646" s="30"/>
      <c r="BX646" s="30"/>
      <c r="BY646" s="30"/>
      <c r="BZ646" s="30"/>
      <c r="CA646" s="31"/>
    </row>
    <row r="647" spans="2:79" ht="60" customHeight="1">
      <c r="B647" s="20"/>
      <c r="N647" s="24"/>
      <c r="O647" s="24"/>
      <c r="Q647" s="24"/>
      <c r="W647" s="24"/>
      <c r="AP647" s="24"/>
      <c r="BI647" s="24"/>
      <c r="BU647" s="24"/>
      <c r="BV647" s="30"/>
      <c r="BX647" s="30"/>
      <c r="BY647" s="30"/>
      <c r="BZ647" s="30"/>
      <c r="CA647" s="31"/>
    </row>
    <row r="648" spans="2:79" ht="60" customHeight="1">
      <c r="B648" s="20"/>
      <c r="N648" s="24"/>
      <c r="O648" s="24"/>
      <c r="Q648" s="24"/>
      <c r="W648" s="24"/>
      <c r="AP648" s="24"/>
      <c r="BI648" s="24"/>
      <c r="BU648" s="24"/>
      <c r="BV648" s="30"/>
      <c r="BX648" s="30"/>
      <c r="BY648" s="30"/>
      <c r="BZ648" s="30"/>
      <c r="CA648" s="31"/>
    </row>
    <row r="649" spans="2:79" ht="60" customHeight="1">
      <c r="B649" s="20"/>
      <c r="N649" s="24"/>
      <c r="O649" s="24"/>
      <c r="Q649" s="24"/>
      <c r="W649" s="24"/>
      <c r="AP649" s="24"/>
      <c r="BI649" s="24"/>
      <c r="BU649" s="24"/>
      <c r="BV649" s="30"/>
      <c r="BX649" s="30"/>
      <c r="BY649" s="30"/>
      <c r="BZ649" s="30"/>
      <c r="CA649" s="31"/>
    </row>
    <row r="650" spans="2:79" ht="60" customHeight="1">
      <c r="B650" s="20"/>
      <c r="N650" s="24"/>
      <c r="O650" s="24"/>
      <c r="Q650" s="24"/>
      <c r="W650" s="24"/>
      <c r="AP650" s="24"/>
      <c r="BI650" s="24"/>
      <c r="BU650" s="24"/>
      <c r="BV650" s="30"/>
      <c r="BX650" s="30"/>
      <c r="BY650" s="30"/>
      <c r="BZ650" s="30"/>
      <c r="CA650" s="31"/>
    </row>
    <row r="651" spans="2:79" ht="60" customHeight="1">
      <c r="B651" s="20"/>
      <c r="N651" s="24"/>
      <c r="O651" s="24"/>
      <c r="Q651" s="24"/>
      <c r="W651" s="24"/>
      <c r="AP651" s="24"/>
      <c r="BI651" s="24"/>
      <c r="BU651" s="24"/>
      <c r="BV651" s="30"/>
      <c r="BX651" s="30"/>
      <c r="BY651" s="30"/>
      <c r="BZ651" s="30"/>
      <c r="CA651" s="31"/>
    </row>
    <row r="652" spans="2:79" ht="60" customHeight="1">
      <c r="B652" s="20"/>
      <c r="N652" s="24"/>
      <c r="O652" s="24"/>
      <c r="Q652" s="24"/>
      <c r="W652" s="24"/>
      <c r="AP652" s="24"/>
      <c r="BI652" s="24"/>
      <c r="BU652" s="24"/>
      <c r="BV652" s="30"/>
      <c r="BX652" s="30"/>
      <c r="BY652" s="30"/>
      <c r="BZ652" s="30"/>
      <c r="CA652" s="31"/>
    </row>
    <row r="653" spans="2:79" ht="60" customHeight="1">
      <c r="B653" s="20"/>
      <c r="N653" s="24"/>
      <c r="O653" s="24"/>
      <c r="Q653" s="24"/>
      <c r="W653" s="24"/>
      <c r="AP653" s="24"/>
      <c r="BI653" s="24"/>
      <c r="BU653" s="24"/>
      <c r="BV653" s="30"/>
      <c r="BX653" s="30"/>
      <c r="BY653" s="30"/>
      <c r="BZ653" s="30"/>
      <c r="CA653" s="31"/>
    </row>
    <row r="654" spans="2:79" ht="60" customHeight="1">
      <c r="B654" s="20"/>
      <c r="N654" s="24"/>
      <c r="O654" s="24"/>
      <c r="Q654" s="24"/>
      <c r="W654" s="24"/>
      <c r="AP654" s="24"/>
      <c r="BI654" s="24"/>
      <c r="BU654" s="24"/>
      <c r="BV654" s="30"/>
      <c r="BX654" s="30"/>
      <c r="BY654" s="30"/>
      <c r="BZ654" s="30"/>
      <c r="CA654" s="31"/>
    </row>
    <row r="655" spans="2:79" ht="60" customHeight="1">
      <c r="B655" s="20"/>
      <c r="N655" s="24"/>
      <c r="O655" s="24"/>
      <c r="Q655" s="24"/>
      <c r="W655" s="24"/>
      <c r="AP655" s="24"/>
      <c r="BI655" s="24"/>
      <c r="BU655" s="24"/>
      <c r="BV655" s="30"/>
      <c r="BX655" s="30"/>
      <c r="BY655" s="30"/>
      <c r="BZ655" s="30"/>
      <c r="CA655" s="31"/>
    </row>
    <row r="656" spans="2:79" ht="60" customHeight="1">
      <c r="B656" s="20"/>
      <c r="N656" s="24"/>
      <c r="O656" s="24"/>
      <c r="Q656" s="24"/>
      <c r="W656" s="24"/>
      <c r="AP656" s="24"/>
      <c r="BI656" s="24"/>
      <c r="BU656" s="24"/>
      <c r="BV656" s="30"/>
      <c r="BX656" s="30"/>
      <c r="BY656" s="30"/>
      <c r="BZ656" s="30"/>
      <c r="CA656" s="31"/>
    </row>
    <row r="657" spans="2:79" ht="60" customHeight="1">
      <c r="B657" s="20"/>
      <c r="N657" s="24"/>
      <c r="O657" s="24"/>
      <c r="Q657" s="24"/>
      <c r="W657" s="24"/>
      <c r="AP657" s="24"/>
      <c r="BI657" s="24"/>
      <c r="BU657" s="24"/>
      <c r="BV657" s="30"/>
      <c r="BX657" s="30"/>
      <c r="BY657" s="30"/>
      <c r="BZ657" s="30"/>
      <c r="CA657" s="31"/>
    </row>
    <row r="658" spans="2:79" ht="60" customHeight="1">
      <c r="B658" s="20"/>
      <c r="N658" s="24"/>
      <c r="O658" s="24"/>
      <c r="Q658" s="24"/>
      <c r="W658" s="24"/>
      <c r="AP658" s="24"/>
      <c r="BI658" s="24"/>
      <c r="BU658" s="24"/>
      <c r="BV658" s="30"/>
      <c r="BX658" s="30"/>
      <c r="BY658" s="30"/>
      <c r="BZ658" s="30"/>
      <c r="CA658" s="31"/>
    </row>
    <row r="659" spans="2:79" ht="60" customHeight="1">
      <c r="B659" s="20"/>
      <c r="N659" s="24"/>
      <c r="O659" s="24"/>
      <c r="Q659" s="24"/>
      <c r="W659" s="24"/>
      <c r="AP659" s="24"/>
      <c r="BI659" s="24"/>
      <c r="BU659" s="24"/>
      <c r="BV659" s="30"/>
      <c r="BX659" s="30"/>
      <c r="BY659" s="30"/>
      <c r="BZ659" s="30"/>
      <c r="CA659" s="31"/>
    </row>
    <row r="660" spans="2:79" ht="60" customHeight="1">
      <c r="B660" s="20"/>
      <c r="N660" s="24"/>
      <c r="O660" s="24"/>
      <c r="Q660" s="24"/>
      <c r="W660" s="24"/>
      <c r="AP660" s="24"/>
      <c r="BI660" s="24"/>
      <c r="BU660" s="24"/>
      <c r="BV660" s="30"/>
      <c r="BX660" s="30"/>
      <c r="BY660" s="30"/>
      <c r="BZ660" s="30"/>
      <c r="CA660" s="31"/>
    </row>
    <row r="661" spans="2:79" ht="60" customHeight="1">
      <c r="B661" s="20"/>
      <c r="N661" s="24"/>
      <c r="O661" s="24"/>
      <c r="Q661" s="24"/>
      <c r="W661" s="24"/>
      <c r="AP661" s="24"/>
      <c r="BI661" s="24"/>
      <c r="BU661" s="24"/>
      <c r="BV661" s="30"/>
      <c r="BX661" s="30"/>
      <c r="BY661" s="30"/>
      <c r="BZ661" s="30"/>
      <c r="CA661" s="31"/>
    </row>
    <row r="662" spans="2:79" ht="60" customHeight="1">
      <c r="B662" s="20"/>
      <c r="N662" s="24"/>
      <c r="O662" s="24"/>
      <c r="Q662" s="24"/>
      <c r="W662" s="24"/>
      <c r="AP662" s="24"/>
      <c r="BI662" s="24"/>
      <c r="BU662" s="24"/>
      <c r="BV662" s="30"/>
      <c r="BX662" s="30"/>
      <c r="BY662" s="30"/>
      <c r="BZ662" s="30"/>
      <c r="CA662" s="31"/>
    </row>
    <row r="663" spans="2:79" ht="60" customHeight="1">
      <c r="B663" s="20"/>
      <c r="N663" s="24"/>
      <c r="O663" s="24"/>
      <c r="Q663" s="24"/>
      <c r="W663" s="24"/>
      <c r="AP663" s="24"/>
      <c r="BI663" s="24"/>
      <c r="BU663" s="24"/>
      <c r="BV663" s="30"/>
      <c r="BX663" s="30"/>
      <c r="BY663" s="30"/>
      <c r="BZ663" s="30"/>
      <c r="CA663" s="31"/>
    </row>
    <row r="664" spans="2:79" ht="60" customHeight="1">
      <c r="B664" s="20"/>
      <c r="N664" s="24"/>
      <c r="O664" s="24"/>
      <c r="Q664" s="24"/>
      <c r="W664" s="24"/>
      <c r="AP664" s="24"/>
      <c r="BI664" s="24"/>
      <c r="BU664" s="24"/>
      <c r="BV664" s="30"/>
      <c r="BX664" s="30"/>
      <c r="BY664" s="30"/>
      <c r="BZ664" s="30"/>
      <c r="CA664" s="31"/>
    </row>
    <row r="665" spans="2:79" ht="60" customHeight="1">
      <c r="B665" s="20"/>
      <c r="N665" s="24"/>
      <c r="O665" s="24"/>
      <c r="Q665" s="24"/>
      <c r="W665" s="24"/>
      <c r="AP665" s="24"/>
      <c r="BI665" s="24"/>
      <c r="BU665" s="24"/>
      <c r="BV665" s="30"/>
      <c r="BX665" s="30"/>
      <c r="BY665" s="30"/>
      <c r="BZ665" s="30"/>
      <c r="CA665" s="31"/>
    </row>
    <row r="666" spans="2:79" ht="60" customHeight="1">
      <c r="B666" s="20"/>
      <c r="N666" s="24"/>
      <c r="O666" s="24"/>
      <c r="Q666" s="24"/>
      <c r="W666" s="24"/>
      <c r="AP666" s="24"/>
      <c r="BI666" s="24"/>
      <c r="BU666" s="24"/>
      <c r="BV666" s="30"/>
      <c r="BX666" s="30"/>
      <c r="BY666" s="30"/>
      <c r="BZ666" s="30"/>
      <c r="CA666" s="31"/>
    </row>
    <row r="667" spans="2:79" ht="60" customHeight="1">
      <c r="B667" s="20"/>
      <c r="N667" s="24"/>
      <c r="O667" s="24"/>
      <c r="Q667" s="24"/>
      <c r="W667" s="24"/>
      <c r="AP667" s="24"/>
      <c r="BI667" s="24"/>
      <c r="BU667" s="24"/>
      <c r="BV667" s="30"/>
      <c r="BX667" s="30"/>
      <c r="BY667" s="30"/>
      <c r="BZ667" s="30"/>
      <c r="CA667" s="31"/>
    </row>
    <row r="668" spans="2:79" ht="60" customHeight="1">
      <c r="B668" s="20"/>
      <c r="N668" s="24"/>
      <c r="O668" s="24"/>
      <c r="Q668" s="24"/>
      <c r="W668" s="24"/>
      <c r="AP668" s="24"/>
      <c r="BI668" s="24"/>
      <c r="BU668" s="24"/>
      <c r="BV668" s="30"/>
      <c r="BX668" s="30"/>
      <c r="BY668" s="30"/>
      <c r="BZ668" s="30"/>
      <c r="CA668" s="31"/>
    </row>
    <row r="669" spans="2:79" ht="60" customHeight="1">
      <c r="B669" s="20"/>
      <c r="N669" s="24"/>
      <c r="O669" s="24"/>
      <c r="Q669" s="24"/>
      <c r="W669" s="24"/>
      <c r="AP669" s="24"/>
      <c r="BI669" s="24"/>
      <c r="BU669" s="24"/>
      <c r="BV669" s="30"/>
      <c r="BX669" s="30"/>
      <c r="BY669" s="30"/>
      <c r="BZ669" s="30"/>
      <c r="CA669" s="31"/>
    </row>
    <row r="670" spans="2:79" ht="60" customHeight="1">
      <c r="B670" s="20"/>
      <c r="N670" s="24"/>
      <c r="O670" s="24"/>
      <c r="Q670" s="24"/>
      <c r="W670" s="24"/>
      <c r="AP670" s="24"/>
      <c r="BI670" s="24"/>
      <c r="BU670" s="24"/>
      <c r="BV670" s="30"/>
      <c r="BX670" s="30"/>
      <c r="BY670" s="30"/>
      <c r="BZ670" s="30"/>
      <c r="CA670" s="31"/>
    </row>
    <row r="671" spans="2:79" ht="60" customHeight="1">
      <c r="B671" s="20"/>
      <c r="N671" s="24"/>
      <c r="O671" s="24"/>
      <c r="Q671" s="24"/>
      <c r="W671" s="24"/>
      <c r="AP671" s="24"/>
      <c r="BI671" s="24"/>
      <c r="BU671" s="24"/>
      <c r="BV671" s="30"/>
      <c r="BX671" s="30"/>
      <c r="BY671" s="30"/>
      <c r="BZ671" s="30"/>
      <c r="CA671" s="31"/>
    </row>
    <row r="672" spans="2:79" ht="60" customHeight="1">
      <c r="B672" s="20"/>
      <c r="N672" s="24"/>
      <c r="O672" s="24"/>
      <c r="Q672" s="24"/>
      <c r="W672" s="24"/>
      <c r="AP672" s="24"/>
      <c r="BI672" s="24"/>
      <c r="BU672" s="24"/>
      <c r="BV672" s="30"/>
      <c r="BX672" s="30"/>
      <c r="BY672" s="30"/>
      <c r="BZ672" s="30"/>
      <c r="CA672" s="31"/>
    </row>
    <row r="673" spans="2:79" ht="60" customHeight="1">
      <c r="B673" s="20"/>
      <c r="N673" s="24"/>
      <c r="O673" s="24"/>
      <c r="Q673" s="24"/>
      <c r="W673" s="24"/>
      <c r="AP673" s="24"/>
      <c r="BI673" s="24"/>
      <c r="BU673" s="24"/>
      <c r="BV673" s="30"/>
      <c r="BX673" s="30"/>
      <c r="BY673" s="30"/>
      <c r="BZ673" s="30"/>
      <c r="CA673" s="31"/>
    </row>
    <row r="674" spans="2:79" ht="60" customHeight="1">
      <c r="B674" s="20"/>
      <c r="N674" s="24"/>
      <c r="O674" s="24"/>
      <c r="Q674" s="24"/>
      <c r="W674" s="24"/>
      <c r="AP674" s="24"/>
      <c r="BI674" s="24"/>
      <c r="BU674" s="24"/>
      <c r="BV674" s="30"/>
      <c r="BX674" s="30"/>
      <c r="BY674" s="30"/>
      <c r="BZ674" s="30"/>
      <c r="CA674" s="31"/>
    </row>
    <row r="675" spans="2:79" ht="60" customHeight="1">
      <c r="B675" s="20"/>
      <c r="N675" s="24"/>
      <c r="O675" s="24"/>
      <c r="Q675" s="24"/>
      <c r="W675" s="24"/>
      <c r="AP675" s="24"/>
      <c r="BI675" s="24"/>
      <c r="BU675" s="24"/>
      <c r="BV675" s="30"/>
      <c r="BX675" s="30"/>
      <c r="BY675" s="30"/>
      <c r="BZ675" s="30"/>
      <c r="CA675" s="31"/>
    </row>
    <row r="676" spans="2:79" ht="60" customHeight="1">
      <c r="B676" s="20"/>
      <c r="N676" s="24"/>
      <c r="O676" s="24"/>
      <c r="Q676" s="24"/>
      <c r="W676" s="24"/>
      <c r="AP676" s="24"/>
      <c r="BI676" s="24"/>
      <c r="BU676" s="24"/>
      <c r="BV676" s="30"/>
      <c r="BX676" s="30"/>
      <c r="BY676" s="30"/>
      <c r="BZ676" s="30"/>
      <c r="CA676" s="31"/>
    </row>
    <row r="677" spans="2:79" ht="60" customHeight="1">
      <c r="B677" s="20"/>
      <c r="N677" s="24"/>
      <c r="O677" s="24"/>
      <c r="Q677" s="24"/>
      <c r="W677" s="24"/>
      <c r="AP677" s="24"/>
      <c r="BI677" s="24"/>
      <c r="BU677" s="24"/>
      <c r="BV677" s="30"/>
      <c r="BX677" s="30"/>
      <c r="BY677" s="30"/>
      <c r="BZ677" s="30"/>
      <c r="CA677" s="31"/>
    </row>
    <row r="678" spans="2:79" ht="60" customHeight="1">
      <c r="B678" s="20"/>
      <c r="N678" s="24"/>
      <c r="O678" s="24"/>
      <c r="Q678" s="24"/>
      <c r="W678" s="24"/>
      <c r="AP678" s="24"/>
      <c r="BI678" s="24"/>
      <c r="BU678" s="24"/>
      <c r="BV678" s="30"/>
      <c r="BX678" s="30"/>
      <c r="BY678" s="30"/>
      <c r="BZ678" s="30"/>
      <c r="CA678" s="31"/>
    </row>
    <row r="679" spans="2:79" ht="60" customHeight="1">
      <c r="B679" s="20"/>
      <c r="N679" s="24"/>
      <c r="O679" s="24"/>
      <c r="Q679" s="24"/>
      <c r="W679" s="24"/>
      <c r="AP679" s="24"/>
      <c r="BI679" s="24"/>
      <c r="BU679" s="24"/>
      <c r="BV679" s="30"/>
      <c r="BX679" s="30"/>
      <c r="BY679" s="30"/>
      <c r="BZ679" s="30"/>
      <c r="CA679" s="31"/>
    </row>
    <row r="680" spans="2:79" ht="60" customHeight="1">
      <c r="B680" s="20"/>
      <c r="N680" s="24"/>
      <c r="O680" s="24"/>
      <c r="Q680" s="24"/>
      <c r="W680" s="24"/>
      <c r="AP680" s="24"/>
      <c r="BI680" s="24"/>
      <c r="BU680" s="24"/>
      <c r="BV680" s="30"/>
      <c r="BX680" s="30"/>
      <c r="BY680" s="30"/>
      <c r="BZ680" s="30"/>
      <c r="CA680" s="31"/>
    </row>
    <row r="681" spans="2:79" ht="60" customHeight="1">
      <c r="B681" s="20"/>
      <c r="N681" s="24"/>
      <c r="O681" s="24"/>
      <c r="Q681" s="24"/>
      <c r="W681" s="24"/>
      <c r="AP681" s="24"/>
      <c r="BI681" s="24"/>
      <c r="BU681" s="24"/>
      <c r="BV681" s="30"/>
      <c r="BX681" s="30"/>
      <c r="BY681" s="30"/>
      <c r="BZ681" s="30"/>
      <c r="CA681" s="31"/>
    </row>
    <row r="682" spans="2:79" ht="60" customHeight="1">
      <c r="B682" s="20"/>
      <c r="N682" s="24"/>
      <c r="O682" s="24"/>
      <c r="Q682" s="24"/>
      <c r="W682" s="24"/>
      <c r="AP682" s="24"/>
      <c r="BI682" s="24"/>
      <c r="BU682" s="24"/>
      <c r="BV682" s="30"/>
      <c r="BX682" s="30"/>
      <c r="BY682" s="30"/>
      <c r="BZ682" s="30"/>
      <c r="CA682" s="31"/>
    </row>
    <row r="683" spans="2:79" ht="60" customHeight="1">
      <c r="B683" s="20"/>
      <c r="N683" s="24"/>
      <c r="O683" s="24"/>
      <c r="Q683" s="24"/>
      <c r="W683" s="24"/>
      <c r="AP683" s="24"/>
      <c r="BI683" s="24"/>
      <c r="BU683" s="24"/>
      <c r="BV683" s="30"/>
      <c r="BX683" s="30"/>
      <c r="BY683" s="30"/>
      <c r="BZ683" s="30"/>
      <c r="CA683" s="31"/>
    </row>
    <row r="684" spans="2:79" ht="60" customHeight="1">
      <c r="B684" s="20"/>
      <c r="N684" s="24"/>
      <c r="O684" s="24"/>
      <c r="Q684" s="24"/>
      <c r="W684" s="24"/>
      <c r="AP684" s="24"/>
      <c r="BI684" s="24"/>
      <c r="BU684" s="24"/>
      <c r="BV684" s="30"/>
      <c r="BX684" s="30"/>
      <c r="BY684" s="30"/>
      <c r="BZ684" s="30"/>
      <c r="CA684" s="31"/>
    </row>
    <row r="685" spans="2:79" ht="60" customHeight="1">
      <c r="B685" s="20"/>
      <c r="N685" s="24"/>
      <c r="O685" s="24"/>
      <c r="Q685" s="24"/>
      <c r="W685" s="24"/>
      <c r="AP685" s="24"/>
      <c r="BI685" s="24"/>
      <c r="BU685" s="24"/>
      <c r="BV685" s="30"/>
      <c r="BX685" s="30"/>
      <c r="BY685" s="30"/>
      <c r="BZ685" s="30"/>
      <c r="CA685" s="31"/>
    </row>
    <row r="686" spans="2:79" ht="60" customHeight="1">
      <c r="B686" s="20"/>
      <c r="N686" s="24"/>
      <c r="O686" s="24"/>
      <c r="Q686" s="24"/>
      <c r="W686" s="24"/>
      <c r="AP686" s="24"/>
      <c r="BI686" s="24"/>
      <c r="BU686" s="24"/>
      <c r="BV686" s="30"/>
      <c r="BX686" s="30"/>
      <c r="BY686" s="30"/>
      <c r="BZ686" s="30"/>
      <c r="CA686" s="31"/>
    </row>
    <row r="687" spans="2:79" ht="60" customHeight="1">
      <c r="B687" s="20"/>
      <c r="N687" s="24"/>
      <c r="O687" s="24"/>
      <c r="Q687" s="24"/>
      <c r="W687" s="24"/>
      <c r="AP687" s="24"/>
      <c r="BI687" s="24"/>
      <c r="BU687" s="24"/>
      <c r="BV687" s="30"/>
      <c r="BX687" s="30"/>
      <c r="BY687" s="30"/>
      <c r="BZ687" s="30"/>
      <c r="CA687" s="31"/>
    </row>
    <row r="688" spans="2:79" ht="60" customHeight="1">
      <c r="B688" s="20"/>
      <c r="N688" s="24"/>
      <c r="O688" s="24"/>
      <c r="Q688" s="24"/>
      <c r="W688" s="24"/>
      <c r="AP688" s="24"/>
      <c r="BI688" s="24"/>
      <c r="BU688" s="24"/>
      <c r="BV688" s="30"/>
      <c r="BX688" s="30"/>
      <c r="BY688" s="30"/>
      <c r="BZ688" s="30"/>
      <c r="CA688" s="31"/>
    </row>
    <row r="689" spans="2:79" ht="60" customHeight="1">
      <c r="B689" s="20"/>
      <c r="N689" s="24"/>
      <c r="O689" s="24"/>
      <c r="Q689" s="24"/>
      <c r="W689" s="24"/>
      <c r="AP689" s="24"/>
      <c r="BI689" s="24"/>
      <c r="BU689" s="24"/>
      <c r="BV689" s="30"/>
      <c r="BX689" s="30"/>
      <c r="BY689" s="30"/>
      <c r="BZ689" s="30"/>
      <c r="CA689" s="31"/>
    </row>
    <row r="690" spans="2:79" ht="60" customHeight="1">
      <c r="B690" s="20"/>
      <c r="N690" s="24"/>
      <c r="O690" s="24"/>
      <c r="Q690" s="24"/>
      <c r="W690" s="24"/>
      <c r="AP690" s="24"/>
      <c r="BI690" s="24"/>
      <c r="BU690" s="24"/>
      <c r="BV690" s="30"/>
      <c r="BX690" s="30"/>
      <c r="BY690" s="30"/>
      <c r="BZ690" s="30"/>
      <c r="CA690" s="31"/>
    </row>
    <row r="691" spans="2:79" ht="60" customHeight="1">
      <c r="B691" s="20"/>
      <c r="N691" s="24"/>
      <c r="O691" s="24"/>
      <c r="Q691" s="24"/>
      <c r="W691" s="24"/>
      <c r="AP691" s="24"/>
      <c r="BI691" s="24"/>
      <c r="BU691" s="24"/>
      <c r="BV691" s="30"/>
      <c r="BX691" s="30"/>
      <c r="BY691" s="30"/>
      <c r="BZ691" s="30"/>
      <c r="CA691" s="31"/>
    </row>
    <row r="692" spans="2:79" ht="60" customHeight="1">
      <c r="B692" s="20"/>
      <c r="N692" s="24"/>
      <c r="O692" s="24"/>
      <c r="Q692" s="24"/>
      <c r="W692" s="24"/>
      <c r="AP692" s="24"/>
      <c r="BI692" s="24"/>
      <c r="BU692" s="24"/>
      <c r="BV692" s="30"/>
      <c r="BX692" s="30"/>
      <c r="BY692" s="30"/>
      <c r="BZ692" s="30"/>
      <c r="CA692" s="31"/>
    </row>
    <row r="693" spans="2:79" ht="60" customHeight="1">
      <c r="B693" s="20"/>
      <c r="N693" s="24"/>
      <c r="O693" s="24"/>
      <c r="Q693" s="24"/>
      <c r="W693" s="24"/>
      <c r="AP693" s="24"/>
      <c r="BI693" s="24"/>
      <c r="BU693" s="24"/>
      <c r="BV693" s="30"/>
      <c r="BX693" s="30"/>
      <c r="BY693" s="30"/>
      <c r="BZ693" s="30"/>
      <c r="CA693" s="31"/>
    </row>
    <row r="694" spans="2:79" ht="60" customHeight="1">
      <c r="B694" s="20"/>
      <c r="N694" s="24"/>
      <c r="O694" s="24"/>
      <c r="Q694" s="24"/>
      <c r="W694" s="24"/>
      <c r="AP694" s="24"/>
      <c r="BI694" s="24"/>
      <c r="BU694" s="24"/>
      <c r="BV694" s="30"/>
      <c r="BX694" s="30"/>
      <c r="BY694" s="30"/>
      <c r="BZ694" s="30"/>
      <c r="CA694" s="31"/>
    </row>
    <row r="695" spans="2:79" ht="60" customHeight="1">
      <c r="B695" s="20"/>
      <c r="N695" s="24"/>
      <c r="O695" s="24"/>
      <c r="Q695" s="24"/>
      <c r="W695" s="24"/>
      <c r="AP695" s="24"/>
      <c r="BI695" s="24"/>
      <c r="BU695" s="24"/>
      <c r="BV695" s="30"/>
      <c r="BX695" s="30"/>
      <c r="BY695" s="30"/>
      <c r="BZ695" s="30"/>
      <c r="CA695" s="31"/>
    </row>
    <row r="696" spans="2:79" ht="60" customHeight="1">
      <c r="B696" s="20"/>
      <c r="N696" s="24"/>
      <c r="O696" s="24"/>
      <c r="Q696" s="24"/>
      <c r="W696" s="24"/>
      <c r="AP696" s="24"/>
      <c r="BI696" s="24"/>
      <c r="BU696" s="24"/>
      <c r="BV696" s="30"/>
      <c r="BX696" s="30"/>
      <c r="BY696" s="30"/>
      <c r="BZ696" s="30"/>
      <c r="CA696" s="31"/>
    </row>
    <row r="697" spans="2:79" ht="60" customHeight="1">
      <c r="B697" s="20"/>
      <c r="N697" s="24"/>
      <c r="O697" s="24"/>
      <c r="Q697" s="24"/>
      <c r="W697" s="24"/>
      <c r="AP697" s="24"/>
      <c r="BI697" s="24"/>
      <c r="BU697" s="24"/>
      <c r="BV697" s="30"/>
      <c r="BX697" s="30"/>
      <c r="BY697" s="30"/>
      <c r="BZ697" s="30"/>
      <c r="CA697" s="31"/>
    </row>
    <row r="698" spans="2:79" ht="60" customHeight="1">
      <c r="B698" s="20"/>
      <c r="N698" s="24"/>
      <c r="O698" s="24"/>
      <c r="Q698" s="24"/>
      <c r="W698" s="24"/>
      <c r="AP698" s="24"/>
      <c r="BI698" s="24"/>
      <c r="BU698" s="24"/>
      <c r="BV698" s="30"/>
      <c r="BX698" s="30"/>
      <c r="BY698" s="30"/>
      <c r="BZ698" s="30"/>
      <c r="CA698" s="31"/>
    </row>
    <row r="699" spans="2:79" ht="60" customHeight="1">
      <c r="B699" s="20"/>
      <c r="N699" s="24"/>
      <c r="O699" s="24"/>
      <c r="Q699" s="24"/>
      <c r="W699" s="24"/>
      <c r="AP699" s="24"/>
      <c r="BI699" s="24"/>
      <c r="BU699" s="24"/>
      <c r="BV699" s="30"/>
      <c r="BX699" s="30"/>
      <c r="BY699" s="30"/>
      <c r="BZ699" s="30"/>
      <c r="CA699" s="31"/>
    </row>
    <row r="700" spans="2:79" ht="60" customHeight="1">
      <c r="B700" s="20"/>
      <c r="N700" s="24"/>
      <c r="O700" s="24"/>
      <c r="Q700" s="24"/>
      <c r="W700" s="24"/>
      <c r="AP700" s="24"/>
      <c r="BI700" s="24"/>
      <c r="BU700" s="24"/>
      <c r="BV700" s="30"/>
      <c r="BX700" s="30"/>
      <c r="BY700" s="30"/>
      <c r="BZ700" s="30"/>
      <c r="CA700" s="31"/>
    </row>
    <row r="701" spans="2:79" ht="60" customHeight="1">
      <c r="B701" s="20"/>
      <c r="N701" s="24"/>
      <c r="O701" s="24"/>
      <c r="Q701" s="24"/>
      <c r="W701" s="24"/>
      <c r="AP701" s="24"/>
      <c r="BI701" s="24"/>
      <c r="BU701" s="24"/>
      <c r="BV701" s="30"/>
      <c r="BX701" s="30"/>
      <c r="BY701" s="30"/>
      <c r="BZ701" s="30"/>
      <c r="CA701" s="31"/>
    </row>
    <row r="702" spans="2:79" ht="60" customHeight="1">
      <c r="B702" s="20"/>
      <c r="N702" s="24"/>
      <c r="O702" s="24"/>
      <c r="Q702" s="24"/>
      <c r="W702" s="24"/>
      <c r="AP702" s="24"/>
      <c r="BI702" s="24"/>
      <c r="BU702" s="24"/>
      <c r="BV702" s="30"/>
      <c r="BX702" s="30"/>
      <c r="BY702" s="30"/>
      <c r="BZ702" s="30"/>
      <c r="CA702" s="31"/>
    </row>
    <row r="703" spans="2:79" ht="60" customHeight="1">
      <c r="B703" s="20"/>
      <c r="N703" s="24"/>
      <c r="O703" s="24"/>
      <c r="Q703" s="24"/>
      <c r="W703" s="24"/>
      <c r="AP703" s="24"/>
      <c r="BI703" s="24"/>
      <c r="BU703" s="24"/>
      <c r="BV703" s="30"/>
      <c r="BX703" s="30"/>
      <c r="BY703" s="30"/>
      <c r="BZ703" s="30"/>
      <c r="CA703" s="31"/>
    </row>
    <row r="704" spans="2:79" ht="60" customHeight="1">
      <c r="B704" s="20"/>
      <c r="N704" s="24"/>
      <c r="O704" s="24"/>
      <c r="Q704" s="24"/>
      <c r="W704" s="24"/>
      <c r="AP704" s="24"/>
      <c r="BI704" s="24"/>
      <c r="BU704" s="24"/>
      <c r="BV704" s="30"/>
      <c r="BX704" s="30"/>
      <c r="BY704" s="30"/>
      <c r="BZ704" s="30"/>
      <c r="CA704" s="31"/>
    </row>
    <row r="705" spans="2:79" ht="60" customHeight="1">
      <c r="B705" s="20"/>
      <c r="N705" s="24"/>
      <c r="O705" s="24"/>
      <c r="Q705" s="24"/>
      <c r="W705" s="24"/>
      <c r="AP705" s="24"/>
      <c r="BI705" s="24"/>
      <c r="BU705" s="24"/>
      <c r="BV705" s="30"/>
      <c r="BX705" s="30"/>
      <c r="BY705" s="30"/>
      <c r="BZ705" s="30"/>
      <c r="CA705" s="31"/>
    </row>
    <row r="706" spans="2:79" ht="60" customHeight="1">
      <c r="B706" s="20"/>
      <c r="N706" s="24"/>
      <c r="O706" s="24"/>
      <c r="Q706" s="24"/>
      <c r="W706" s="24"/>
      <c r="AP706" s="24"/>
      <c r="BI706" s="24"/>
      <c r="BU706" s="24"/>
      <c r="BV706" s="30"/>
      <c r="BX706" s="30"/>
      <c r="BY706" s="30"/>
      <c r="BZ706" s="30"/>
      <c r="CA706" s="31"/>
    </row>
    <row r="707" spans="2:79" ht="60" customHeight="1">
      <c r="B707" s="20"/>
      <c r="N707" s="24"/>
      <c r="O707" s="24"/>
      <c r="Q707" s="24"/>
      <c r="W707" s="24"/>
      <c r="AP707" s="24"/>
      <c r="BI707" s="24"/>
      <c r="BU707" s="24"/>
      <c r="BV707" s="30"/>
      <c r="BX707" s="30"/>
      <c r="BY707" s="30"/>
      <c r="BZ707" s="30"/>
      <c r="CA707" s="31"/>
    </row>
    <row r="708" spans="2:79" ht="60" customHeight="1">
      <c r="B708" s="20"/>
      <c r="N708" s="24"/>
      <c r="O708" s="24"/>
      <c r="Q708" s="24"/>
      <c r="W708" s="24"/>
      <c r="AP708" s="24"/>
      <c r="BI708" s="24"/>
      <c r="BU708" s="24"/>
      <c r="BV708" s="30"/>
      <c r="BX708" s="30"/>
      <c r="BY708" s="30"/>
      <c r="BZ708" s="30"/>
      <c r="CA708" s="31"/>
    </row>
    <row r="709" spans="2:79" ht="60" customHeight="1">
      <c r="B709" s="20"/>
      <c r="N709" s="24"/>
      <c r="O709" s="24"/>
      <c r="Q709" s="24"/>
      <c r="W709" s="24"/>
      <c r="AP709" s="24"/>
      <c r="BI709" s="24"/>
      <c r="BU709" s="24"/>
      <c r="BV709" s="30"/>
      <c r="BX709" s="30"/>
      <c r="BY709" s="30"/>
      <c r="BZ709" s="30"/>
      <c r="CA709" s="31"/>
    </row>
    <row r="710" spans="2:79" ht="60" customHeight="1">
      <c r="B710" s="20"/>
      <c r="N710" s="24"/>
      <c r="O710" s="24"/>
      <c r="Q710" s="24"/>
      <c r="W710" s="24"/>
      <c r="AP710" s="24"/>
      <c r="BI710" s="24"/>
      <c r="BU710" s="24"/>
      <c r="BV710" s="30"/>
      <c r="BX710" s="30"/>
      <c r="BY710" s="30"/>
      <c r="BZ710" s="30"/>
      <c r="CA710" s="31"/>
    </row>
    <row r="711" spans="2:79" ht="60" customHeight="1">
      <c r="B711" s="20"/>
      <c r="N711" s="24"/>
      <c r="O711" s="24"/>
      <c r="Q711" s="24"/>
      <c r="W711" s="24"/>
      <c r="AP711" s="24"/>
      <c r="BI711" s="24"/>
      <c r="BU711" s="24"/>
      <c r="BV711" s="30"/>
      <c r="BX711" s="30"/>
      <c r="BY711" s="30"/>
      <c r="BZ711" s="30"/>
      <c r="CA711" s="31"/>
    </row>
    <row r="712" spans="2:79" ht="60" customHeight="1">
      <c r="B712" s="20"/>
      <c r="N712" s="24"/>
      <c r="O712" s="24"/>
      <c r="Q712" s="24"/>
      <c r="W712" s="24"/>
      <c r="AP712" s="24"/>
      <c r="BI712" s="24"/>
      <c r="BU712" s="24"/>
      <c r="BV712" s="30"/>
      <c r="BX712" s="30"/>
      <c r="BY712" s="30"/>
      <c r="BZ712" s="30"/>
      <c r="CA712" s="31"/>
    </row>
    <row r="713" spans="2:79" ht="60" customHeight="1">
      <c r="B713" s="20"/>
      <c r="N713" s="24"/>
      <c r="O713" s="24"/>
      <c r="Q713" s="24"/>
      <c r="W713" s="24"/>
      <c r="AP713" s="24"/>
      <c r="BI713" s="24"/>
      <c r="BU713" s="24"/>
      <c r="BV713" s="30"/>
      <c r="BX713" s="30"/>
      <c r="BY713" s="30"/>
      <c r="BZ713" s="30"/>
      <c r="CA713" s="31"/>
    </row>
    <row r="714" spans="2:79" ht="60" customHeight="1">
      <c r="B714" s="20"/>
      <c r="N714" s="24"/>
      <c r="O714" s="24"/>
      <c r="Q714" s="24"/>
      <c r="W714" s="24"/>
      <c r="AP714" s="24"/>
      <c r="BI714" s="24"/>
      <c r="BU714" s="24"/>
      <c r="BV714" s="30"/>
      <c r="BX714" s="30"/>
      <c r="BY714" s="30"/>
      <c r="BZ714" s="30"/>
      <c r="CA714" s="31"/>
    </row>
    <row r="715" spans="2:79" ht="60" customHeight="1">
      <c r="B715" s="20"/>
      <c r="N715" s="24"/>
      <c r="O715" s="24"/>
      <c r="Q715" s="24"/>
      <c r="W715" s="24"/>
      <c r="AP715" s="24"/>
      <c r="BI715" s="24"/>
      <c r="BU715" s="24"/>
      <c r="BV715" s="30"/>
      <c r="BX715" s="30"/>
      <c r="BY715" s="30"/>
      <c r="BZ715" s="30"/>
      <c r="CA715" s="31"/>
    </row>
    <row r="716" spans="2:79" ht="60" customHeight="1">
      <c r="B716" s="20"/>
      <c r="N716" s="24"/>
      <c r="O716" s="24"/>
      <c r="Q716" s="24"/>
      <c r="W716" s="24"/>
      <c r="AP716" s="24"/>
      <c r="BI716" s="24"/>
      <c r="BU716" s="24"/>
      <c r="BV716" s="30"/>
      <c r="BX716" s="30"/>
      <c r="BY716" s="30"/>
      <c r="BZ716" s="30"/>
      <c r="CA716" s="31"/>
    </row>
    <row r="717" spans="2:79" ht="60" customHeight="1">
      <c r="B717" s="20"/>
      <c r="N717" s="24"/>
      <c r="O717" s="24"/>
      <c r="Q717" s="24"/>
      <c r="W717" s="24"/>
      <c r="AP717" s="24"/>
      <c r="BI717" s="24"/>
      <c r="BU717" s="24"/>
      <c r="BV717" s="30"/>
      <c r="BX717" s="30"/>
      <c r="BY717" s="30"/>
      <c r="BZ717" s="30"/>
      <c r="CA717" s="31"/>
    </row>
  </sheetData>
  <autoFilter ref="A5:CI155" xr:uid="{6A8E1C20-FECA-4AC4-8ABD-2C2111D913FB}">
    <filterColumn colId="37">
      <customFilters>
        <customFilter operator="notEqual" val=" "/>
      </customFilters>
    </filterColumn>
    <filterColumn colId="79" showButton="0"/>
  </autoFilter>
  <sortState ref="B6:CA155">
    <sortCondition ref="E6:E155"/>
  </sortState>
  <mergeCells count="27">
    <mergeCell ref="F4:M4"/>
    <mergeCell ref="A4:A5"/>
    <mergeCell ref="AO4:AP4"/>
    <mergeCell ref="BU4:BU5"/>
    <mergeCell ref="AA4:AK4"/>
    <mergeCell ref="BC4:BH4"/>
    <mergeCell ref="AQ4:AW4"/>
    <mergeCell ref="AX4:BB4"/>
    <mergeCell ref="E4:E5"/>
    <mergeCell ref="D4:D5"/>
    <mergeCell ref="T4:V4"/>
    <mergeCell ref="CB4:CC5"/>
    <mergeCell ref="BX4:BX5"/>
    <mergeCell ref="BY4:BY5"/>
    <mergeCell ref="B4:B5"/>
    <mergeCell ref="C4:C5"/>
    <mergeCell ref="N4:N5"/>
    <mergeCell ref="CA4:CA5"/>
    <mergeCell ref="BZ4:BZ5"/>
    <mergeCell ref="BV4:BV5"/>
    <mergeCell ref="BW4:BW5"/>
    <mergeCell ref="BI4:BL4"/>
    <mergeCell ref="BM4:BT4"/>
    <mergeCell ref="O4:Q4"/>
    <mergeCell ref="R4:S4"/>
    <mergeCell ref="W4:Z4"/>
    <mergeCell ref="AL4:AN4"/>
  </mergeCells>
  <conditionalFormatting sqref="CA6:CA71">
    <cfRule type="notContainsBlanks" dxfId="0" priority="1">
      <formula>LEN(TRIM(CA6))&gt;0</formula>
    </cfRule>
  </conditionalFormatting>
  <hyperlinks>
    <hyperlink ref="B101" r:id="rId1" display="TEEMP- Bikeways" xr:uid="{00000000-0004-0000-0200-000000000000}"/>
    <hyperlink ref="B112" r:id="rId2" display="TEEMP- Walkability" xr:uid="{00000000-0004-0000-0200-000001000000}"/>
    <hyperlink ref="B102" r:id="rId3" display="TEEMP-BRT" xr:uid="{00000000-0004-0000-0200-000002000000}"/>
    <hyperlink ref="B105" r:id="rId4" display="TEEMP-Railways" xr:uid="{00000000-0004-0000-0200-000003000000}"/>
    <hyperlink ref="B36" r:id="rId5" xr:uid="{00000000-0004-0000-0200-000004000000}"/>
    <hyperlink ref="BY145" r:id="rId6" xr:uid="{00000000-0004-0000-0200-000005000000}"/>
    <hyperlink ref="B145" r:id="rId7" xr:uid="{00000000-0004-0000-0200-000006000000}"/>
    <hyperlink ref="B54" r:id="rId8" xr:uid="{00000000-0004-0000-0200-000007000000}"/>
    <hyperlink ref="B52" r:id="rId9" xr:uid="{00000000-0004-0000-0200-000008000000}"/>
    <hyperlink ref="B134" r:id="rId10" xr:uid="{00000000-0004-0000-0200-000009000000}"/>
    <hyperlink ref="B133" r:id="rId11" xr:uid="{00000000-0004-0000-0200-00000A000000}"/>
    <hyperlink ref="B50" r:id="rId12" xr:uid="{00000000-0004-0000-0200-00000B000000}"/>
    <hyperlink ref="B45" r:id="rId13" xr:uid="{00000000-0004-0000-0200-00000C000000}"/>
    <hyperlink ref="BZ45" r:id="rId14" xr:uid="{00000000-0004-0000-0200-00000D000000}"/>
    <hyperlink ref="B123" r:id="rId15" xr:uid="{00000000-0004-0000-0200-00000E000000}"/>
    <hyperlink ref="BZ123" r:id="rId16" xr:uid="{00000000-0004-0000-0200-00000F000000}"/>
    <hyperlink ref="B25" r:id="rId17" xr:uid="{00000000-0004-0000-0200-000010000000}"/>
    <hyperlink ref="B39" r:id="rId18" xr:uid="{00000000-0004-0000-0200-000011000000}"/>
    <hyperlink ref="B35" r:id="rId19" xr:uid="{00000000-0004-0000-0200-000012000000}"/>
    <hyperlink ref="B47" r:id="rId20" xr:uid="{00000000-0004-0000-0200-000013000000}"/>
    <hyperlink ref="B21" r:id="rId21" xr:uid="{00000000-0004-0000-0200-000014000000}"/>
    <hyperlink ref="B44" r:id="rId22" xr:uid="{00000000-0004-0000-0200-000015000000}"/>
    <hyperlink ref="B43" r:id="rId23" xr:uid="{00000000-0004-0000-0200-000016000000}"/>
    <hyperlink ref="B49" r:id="rId24" xr:uid="{00000000-0004-0000-0200-000017000000}"/>
    <hyperlink ref="B150" r:id="rId25" xr:uid="{00000000-0004-0000-0200-000018000000}"/>
    <hyperlink ref="B70" r:id="rId26" xr:uid="{00000000-0004-0000-0200-000019000000}"/>
    <hyperlink ref="B68" r:id="rId27" xr:uid="{00000000-0004-0000-0200-00001A000000}"/>
    <hyperlink ref="B74" r:id="rId28" xr:uid="{00000000-0004-0000-0200-00001B000000}"/>
    <hyperlink ref="B73" r:id="rId29" xr:uid="{00000000-0004-0000-0200-00001C000000}"/>
    <hyperlink ref="B65" r:id="rId30" xr:uid="{00000000-0004-0000-0200-00001D000000}"/>
    <hyperlink ref="B78" r:id="rId31" xr:uid="{00000000-0004-0000-0200-00001E000000}"/>
    <hyperlink ref="B99" r:id="rId32" xr:uid="{00000000-0004-0000-0200-00001F000000}"/>
    <hyperlink ref="B55" r:id="rId33" display="http://itps.sakura.ne.jp/stlsite/STL-TOP.html" xr:uid="{00000000-0004-0000-0200-000020000000}"/>
    <hyperlink ref="B131" r:id="rId34" xr:uid="{00000000-0004-0000-0200-000021000000}"/>
    <hyperlink ref="B53" r:id="rId35" xr:uid="{00000000-0004-0000-0200-000022000000}"/>
    <hyperlink ref="B51" r:id="rId36" display="Railway Freight Mode shift-JICA-Climate Finance Impact" xr:uid="{00000000-0004-0000-0200-000023000000}"/>
    <hyperlink ref="B152" r:id="rId37" xr:uid="{00000000-0004-0000-0200-000024000000}"/>
    <hyperlink ref="B122" r:id="rId38" xr:uid="{00000000-0004-0000-0200-000025000000}"/>
    <hyperlink ref="B117" r:id="rId39" xr:uid="{00000000-0004-0000-0200-000026000000}"/>
    <hyperlink ref="B140" r:id="rId40" xr:uid="{00000000-0004-0000-0200-000027000000}"/>
    <hyperlink ref="B80" r:id="rId41" xr:uid="{00000000-0004-0000-0200-000028000000}"/>
    <hyperlink ref="B38" r:id="rId42" xr:uid="{00000000-0004-0000-0200-000029000000}"/>
    <hyperlink ref="B115" r:id="rId43" xr:uid="{00000000-0004-0000-0200-00002A000000}"/>
    <hyperlink ref="B57" r:id="rId44" xr:uid="{00000000-0004-0000-0200-00002B000000}"/>
    <hyperlink ref="B42" r:id="rId45" xr:uid="{00000000-0004-0000-0200-00002C000000}"/>
    <hyperlink ref="B30" r:id="rId46" xr:uid="{00000000-0004-0000-0200-00002D000000}"/>
    <hyperlink ref="B92" r:id="rId47" xr:uid="{00000000-0004-0000-0200-00002E000000}"/>
    <hyperlink ref="B86" r:id="rId48" xr:uid="{00000000-0004-0000-0200-00002F000000}"/>
    <hyperlink ref="B31" r:id="rId49" xr:uid="{00000000-0004-0000-0200-000030000000}"/>
    <hyperlink ref="B85" r:id="rId50" xr:uid="{00000000-0004-0000-0200-000031000000}"/>
    <hyperlink ref="B72" r:id="rId51" display="http://publications.iadb.org/bitstream/handle/11319/5515/ESG-TN_455-GHG-Emissions-Methodology-Assessment_31Aug2012.pdf?sequence=1" xr:uid="{00000000-0004-0000-0200-000032000000}"/>
    <hyperlink ref="B148" r:id="rId52" xr:uid="{00000000-0004-0000-0200-000033000000}"/>
    <hyperlink ref="B10" r:id="rId53" xr:uid="{00000000-0004-0000-0200-000034000000}"/>
    <hyperlink ref="B89" r:id="rId54" display="http://www.ifc.org/wps/wcm/connect/21d21b80423bdbf19f39bf0dc33b630b/IFC+GHG+Reduction+Accounting+Guidance.pdf?MOD=AJPERES" xr:uid="{00000000-0004-0000-0200-000035000000}"/>
    <hyperlink ref="B98" r:id="rId55" display="http://www.adb.org/sites/default/files/publication/31198/sdwp-031.pdf" xr:uid="{00000000-0004-0000-0200-000036000000}"/>
    <hyperlink ref="B100" r:id="rId56" display="TEEMP-Bikesharing" xr:uid="{00000000-0004-0000-0200-000037000000}"/>
    <hyperlink ref="B61" r:id="rId57" display="http://www.cefic.org/Documents/IndustrySupport/Transport-and-Logistics/Best Practice Guidelines - General Guidelines/Cefic-ECTA Guidelines for measuring and managing CO2 emissions from transport operations Final 30.03.201" xr:uid="{00000000-0004-0000-0200-000038000000}"/>
    <hyperlink ref="B11" r:id="rId58" xr:uid="{00000000-0004-0000-0200-000039000000}"/>
    <hyperlink ref="B93" r:id="rId59" display="http://ghgprotocol.org/files/ghgp/GHGP_GPC.pdf" xr:uid="{00000000-0004-0000-0200-00003A000000}"/>
    <hyperlink ref="B94" r:id="rId60" xr:uid="{00000000-0004-0000-0200-00003B000000}"/>
    <hyperlink ref="BZ94" r:id="rId61" display="http://www-wds.worldbank.org/external/default/WDSContentServer/WDSP/IB/2013/04/18/000333037_20130418122501/Rendered/PDF/697110P11055700as0Analysis00PUBLIC0.pdf" xr:uid="{00000000-0004-0000-0200-00003C000000}"/>
    <hyperlink ref="BZ148" r:id="rId62" display="http://www.lpcb.org/index.php/component/docman/doc_view/425-1997-emissions-modelling-framework-for-hdm-4?Itemid=32" xr:uid="{00000000-0004-0000-0200-00003D000000}"/>
    <hyperlink ref="BY148" r:id="rId63" xr:uid="{00000000-0004-0000-0200-00003E000000}"/>
    <hyperlink ref="BZ115" r:id="rId64" display="http://www.ecotransit.org/download/EcoTransIT_World_Methodology_Report_2014-12-04.pdf" xr:uid="{00000000-0004-0000-0200-00003F000000}"/>
    <hyperlink ref="BY99" r:id="rId65" xr:uid="{00000000-0004-0000-0200-000040000000}"/>
    <hyperlink ref="BZ47" r:id="rId66" display="http://www.epa.gov/smartway/forpartners/documents/shippers/tool-guide/420b14090.pdf" xr:uid="{00000000-0004-0000-0200-000041000000}"/>
    <hyperlink ref="BZ131" r:id="rId67" xr:uid="{00000000-0004-0000-0200-000042000000}"/>
    <hyperlink ref="BY21" r:id="rId68" xr:uid="{00000000-0004-0000-0200-000043000000}"/>
    <hyperlink ref="BZ21" r:id="rId69" xr:uid="{00000000-0004-0000-0200-000044000000}"/>
    <hyperlink ref="BZ92" r:id="rId70" xr:uid="{00000000-0004-0000-0200-000045000000}"/>
    <hyperlink ref="BZ42" r:id="rId71" xr:uid="{00000000-0004-0000-0200-000046000000}"/>
    <hyperlink ref="BZ44" r:id="rId72" xr:uid="{00000000-0004-0000-0200-000047000000}"/>
    <hyperlink ref="BZ49" r:id="rId73" display="https://cdm.unfccc.int/filestorage/Y/F/X/YFXPHEWTDKQS6GOA2BCM9RUNV70534/EB65_repan18_ACM0016_ver03.0.0_WG.pdf?t=OEV8bmxpaDhvfDCav1FpXwy-OVbyYgC-gAqM" xr:uid="{00000000-0004-0000-0200-000048000000}"/>
    <hyperlink ref="BY43" r:id="rId74" xr:uid="{00000000-0004-0000-0200-000049000000}"/>
    <hyperlink ref="BZ43" r:id="rId75" xr:uid="{00000000-0004-0000-0200-00004A000000}"/>
    <hyperlink ref="BZ100" r:id="rId76" xr:uid="{00000000-0004-0000-0200-00004B000000}"/>
    <hyperlink ref="BZ133" r:id="rId77" xr:uid="{00000000-0004-0000-0200-00004C000000}"/>
    <hyperlink ref="BZ134" r:id="rId78" xr:uid="{00000000-0004-0000-0200-00004D000000}"/>
    <hyperlink ref="BZ103" r:id="rId79" xr:uid="{00000000-0004-0000-0200-00004E000000}"/>
    <hyperlink ref="BY103" r:id="rId80" xr:uid="{00000000-0004-0000-0200-00004F000000}"/>
    <hyperlink ref="BZ150" r:id="rId81" xr:uid="{00000000-0004-0000-0200-000050000000}"/>
    <hyperlink ref="BZ101" r:id="rId82" xr:uid="{00000000-0004-0000-0200-000051000000}"/>
    <hyperlink ref="BZ102" r:id="rId83" xr:uid="{00000000-0004-0000-0200-000052000000}"/>
    <hyperlink ref="BY101" r:id="rId84" xr:uid="{00000000-0004-0000-0200-000053000000}"/>
    <hyperlink ref="BY102" r:id="rId85" display="http://cleanairinitiative.org/portal/sites/default/files/Cebu_BRT_AQHealth_Full_Report_FINAL_30Oct2012.pdf" xr:uid="{00000000-0004-0000-0200-000054000000}"/>
    <hyperlink ref="BY85" r:id="rId86" xr:uid="{00000000-0004-0000-0200-000055000000}"/>
    <hyperlink ref="BZ57" r:id="rId87" display="http://www.bsr.org/reports/BSR_CCWG_Calculate_Manage_Emissions_2015.pdf" xr:uid="{00000000-0004-0000-0200-000056000000}"/>
    <hyperlink ref="BY57" r:id="rId88" display="http://www.bsr.org/reports/BSR_CCWG_Trade_Lane_Emissions_Factors.pdf" xr:uid="{00000000-0004-0000-0200-000057000000}"/>
    <hyperlink ref="BZ30" r:id="rId89" xr:uid="{00000000-0004-0000-0200-000058000000}"/>
    <hyperlink ref="BZ104" r:id="rId90" xr:uid="{00000000-0004-0000-0200-000059000000}"/>
    <hyperlink ref="BY104" r:id="rId91" xr:uid="{00000000-0004-0000-0200-00005A000000}"/>
    <hyperlink ref="BZ112" r:id="rId92" xr:uid="{00000000-0004-0000-0200-00005B000000}"/>
    <hyperlink ref="BY112" r:id="rId93" xr:uid="{00000000-0004-0000-0200-00005C000000}"/>
    <hyperlink ref="BZ36" r:id="rId94" display="http://www.gms-eoc.org/uploads/resources/141/attachment/Gota_CAI_evaluating_impact_green_freight_technologies.pdf" xr:uid="{00000000-0004-0000-0200-00005D000000}"/>
    <hyperlink ref="BZ61" r:id="rId95" display="http://www.cefic.org/Documents/IndustrySupport/Transport-and-Logistics/Sustainable Logistics/McKinnon Report Transport GHG emissions 24.01.11.pdf" xr:uid="{00000000-0004-0000-0200-00005E000000}"/>
    <hyperlink ref="BZ25" r:id="rId96" xr:uid="{00000000-0004-0000-0200-00005F000000}"/>
    <hyperlink ref="BY25" r:id="rId97" xr:uid="{00000000-0004-0000-0200-000060000000}"/>
    <hyperlink ref="BZ122" r:id="rId98" xr:uid="{00000000-0004-0000-0200-000061000000}"/>
    <hyperlink ref="BZ50" r:id="rId99" xr:uid="{00000000-0004-0000-0200-000062000000}"/>
    <hyperlink ref="BZ31" r:id="rId100" xr:uid="{00000000-0004-0000-0200-000063000000}"/>
    <hyperlink ref="BZ55" r:id="rId101" xr:uid="{00000000-0004-0000-0200-000064000000}"/>
    <hyperlink ref="BZ110" r:id="rId102" xr:uid="{00000000-0004-0000-0200-000065000000}"/>
    <hyperlink ref="BY110" r:id="rId103" xr:uid="{00000000-0004-0000-0200-000066000000}"/>
    <hyperlink ref="BY35" r:id="rId104" display="https://openknowledge.worldbank.org/bitstream/handle/10986/2798/546070ESW0WHIT00India0LC0FullReport.pdf?sequence=1" xr:uid="{00000000-0004-0000-0200-000067000000}"/>
    <hyperlink ref="BZ35" r:id="rId105" xr:uid="{00000000-0004-0000-0200-000068000000}"/>
    <hyperlink ref="BZ70" r:id="rId106" xr:uid="{00000000-0004-0000-0200-000069000000}"/>
    <hyperlink ref="BZ68" r:id="rId107" display="https://cdm.unfccc.int/filestorage/i/m/O1CD32L5FPHJMY8KV7GWRZ9TQXNBEA.pdf/F-CDM-AM - PDF version.pdf?t=eVV8bmxqZzFsfDBI8KMhiAZyperMDQ9V2KSa" xr:uid="{00000000-0004-0000-0200-00006A000000}"/>
    <hyperlink ref="BZ80" r:id="rId108" display="http://www.cofret-project.eu/downloads/pdf/COFRET_Deliverable_3.3_Final.pdf" xr:uid="{00000000-0004-0000-0200-00006B000000}"/>
    <hyperlink ref="BY38" r:id="rId109" xr:uid="{00000000-0004-0000-0200-00006C000000}"/>
    <hyperlink ref="BY45" r:id="rId110" xr:uid="{00000000-0004-0000-0200-00006D000000}"/>
    <hyperlink ref="BZ72" r:id="rId111" xr:uid="{00000000-0004-0000-0200-00006E000000}"/>
    <hyperlink ref="BY72" r:id="rId112" xr:uid="{00000000-0004-0000-0200-00006F000000}"/>
    <hyperlink ref="BY39" r:id="rId113" display="http://lowemissionsasia.org/sites/default/files/pdf_file/Evaluation of LEDS Models - Charles Marpaung.pdf" xr:uid="{00000000-0004-0000-0200-000070000000}"/>
    <hyperlink ref="BZ39" r:id="rId114" xr:uid="{00000000-0004-0000-0200-000071000000}"/>
    <hyperlink ref="BZ105" r:id="rId115" xr:uid="{00000000-0004-0000-0200-000072000000}"/>
    <hyperlink ref="BZ145" r:id="rId116" xr:uid="{00000000-0004-0000-0200-000073000000}"/>
    <hyperlink ref="BY123" r:id="rId117" xr:uid="{00000000-0004-0000-0200-000074000000}"/>
    <hyperlink ref="BZ10" r:id="rId118" xr:uid="{00000000-0004-0000-0200-000075000000}"/>
    <hyperlink ref="BZ11" r:id="rId119" xr:uid="{00000000-0004-0000-0200-000076000000}"/>
    <hyperlink ref="BZ117" r:id="rId120" xr:uid="{00000000-0004-0000-0200-000077000000}"/>
    <hyperlink ref="BZ140" r:id="rId121" xr:uid="{00000000-0004-0000-0200-000078000000}"/>
    <hyperlink ref="BZ51" r:id="rId122" xr:uid="{00000000-0004-0000-0200-000079000000}"/>
    <hyperlink ref="BZ52" r:id="rId123" xr:uid="{00000000-0004-0000-0200-00007A000000}"/>
    <hyperlink ref="BZ53" r:id="rId124" xr:uid="{00000000-0004-0000-0200-00007B000000}"/>
    <hyperlink ref="BZ54" r:id="rId125" xr:uid="{00000000-0004-0000-0200-00007C000000}"/>
    <hyperlink ref="BZ98" r:id="rId126" display="http://www.adb.org/sites/default/files/institutional-document/154603/mdb-wgst-progress-report-2013-2014.pdf" xr:uid="{00000000-0004-0000-0200-00007D000000}"/>
    <hyperlink ref="B26" r:id="rId127" xr:uid="{00000000-0004-0000-0200-00007E000000}"/>
    <hyperlink ref="B13" r:id="rId128" xr:uid="{00000000-0004-0000-0200-00007F000000}"/>
    <hyperlink ref="BY26" r:id="rId129" xr:uid="{00000000-0004-0000-0200-000080000000}"/>
    <hyperlink ref="BZ60" r:id="rId130" xr:uid="{00000000-0004-0000-0200-000081000000}"/>
    <hyperlink ref="B77" r:id="rId131" xr:uid="{00000000-0004-0000-0200-000082000000}"/>
    <hyperlink ref="BY77" r:id="rId132" xr:uid="{00000000-0004-0000-0200-000083000000}"/>
    <hyperlink ref="B66" r:id="rId133" xr:uid="{00000000-0004-0000-0200-000084000000}"/>
    <hyperlink ref="B37" r:id="rId134" xr:uid="{00000000-0004-0000-0200-000085000000}"/>
    <hyperlink ref="B67" r:id="rId135" xr:uid="{00000000-0004-0000-0200-000086000000}"/>
    <hyperlink ref="B155" r:id="rId136" xr:uid="{00000000-0004-0000-0200-000087000000}"/>
    <hyperlink ref="BY155" r:id="rId137" display="https://www.planning.dot.gov/fhwa_tool/EERPAT_Florida_21.zip" xr:uid="{00000000-0004-0000-0200-000088000000}"/>
    <hyperlink ref="B8" r:id="rId138" xr:uid="{00000000-0004-0000-0200-000089000000}"/>
    <hyperlink ref="BY8" r:id="rId139" display="http://climate.dot.gov/documents/emissions_analysis_of_freight.pdf" xr:uid="{00000000-0004-0000-0200-00008A000000}"/>
    <hyperlink ref="BX33" r:id="rId140" display="https://nepis.epa.gov/Exe/ZyPDF.cgi?Dockey=P100GDIF.pdf" xr:uid="{00000000-0004-0000-0200-00008B000000}"/>
    <hyperlink ref="BY75" r:id="rId141" display="http://www.nctr.usf.edu/pdf/77805.pdf" xr:uid="{00000000-0004-0000-0200-00008C000000}"/>
    <hyperlink ref="B81" r:id="rId142" xr:uid="{00000000-0004-0000-0200-00008D000000}"/>
    <hyperlink ref="BY83" r:id="rId143" xr:uid="{00000000-0004-0000-0200-00008E000000}"/>
    <hyperlink ref="B83" r:id="rId144" xr:uid="{00000000-0004-0000-0200-00008F000000}"/>
    <hyperlink ref="B19" r:id="rId145" display="http://www.apta.com/resources/hottopics/sustainability/Documents/Quantifying-Greenhouse-Gas-Emissions-APTA-Recommended-Practices.pdf" xr:uid="{00000000-0004-0000-0200-000090000000}"/>
    <hyperlink ref="B88" r:id="rId146" xr:uid="{00000000-0004-0000-0200-000091000000}"/>
    <hyperlink ref="B118" r:id="rId147" xr:uid="{00000000-0004-0000-0200-000092000000}"/>
    <hyperlink ref="B20" r:id="rId148" display="http://ghgprotocol.org/sites/default/files/ghgp/Transport.pdf" xr:uid="{00000000-0004-0000-0200-000093000000}"/>
    <hyperlink ref="B96" r:id="rId149" display="https://ec.europa.eu/energy/intelligent/projects/sites/iee-projects/files/projects/documents/t.at._trem_methodology_en.pdf" xr:uid="{00000000-0004-0000-0200-000094000000}"/>
    <hyperlink ref="B154" r:id="rId150" xr:uid="{00000000-0004-0000-0200-000095000000}"/>
    <hyperlink ref="B135" r:id="rId151" xr:uid="{00000000-0004-0000-0200-000096000000}"/>
    <hyperlink ref="B91" r:id="rId152" xr:uid="{00000000-0004-0000-0200-000097000000}"/>
    <hyperlink ref="B119" r:id="rId153" display="http://www.cofret-project.eu/downloads/pdf/ghg-freight-guide.pdf" xr:uid="{00000000-0004-0000-0200-000098000000}"/>
    <hyperlink ref="B121" r:id="rId154" xr:uid="{00000000-0004-0000-0200-000099000000}"/>
    <hyperlink ref="B32" r:id="rId155" display="http://www.eutransportghg2050.eu/cms/assets/Uploads/Reports/EU-Transport-GHG-2050-II-Task-6-SULTAN-User-Guide-1Jun12.pdf" xr:uid="{00000000-0004-0000-0200-00009A000000}"/>
    <hyperlink ref="BY32" r:id="rId156" xr:uid="{00000000-0004-0000-0200-00009B000000}"/>
    <hyperlink ref="B6" r:id="rId157" xr:uid="{00000000-0004-0000-0200-00009C000000}"/>
    <hyperlink ref="B33" r:id="rId158" xr:uid="{00000000-0004-0000-0200-00009D000000}"/>
    <hyperlink ref="B87" r:id="rId159" display="https://www.tno.nl/media/2151/methodologies_for_estimating_shipping_emissions_netherlands.pdf" xr:uid="{00000000-0004-0000-0200-00009E000000}"/>
    <hyperlink ref="B97" r:id="rId160" display="http://database.v-c-s.org/sites/vcs.benfredaconsulting.com/files/Methodology for Determining GHG Emission Reductions through Bicycle Sharing Projects - 2011v04.4.pdf" xr:uid="{00000000-0004-0000-0200-00009F000000}"/>
    <hyperlink ref="B79" r:id="rId161" xr:uid="{00000000-0004-0000-0200-0000A0000000}"/>
    <hyperlink ref="BZ28" r:id="rId162" xr:uid="{00000000-0004-0000-0200-0000A1000000}"/>
    <hyperlink ref="B114" r:id="rId163" xr:uid="{00000000-0004-0000-0200-0000A2000000}"/>
    <hyperlink ref="BY114" r:id="rId164" display="https://www.ifeu.de/verkehrundumwelt/pdf/IFEU(2005)_TREMOD_Methodology_Report_Summary.pdf" xr:uid="{00000000-0004-0000-0200-0000A3000000}"/>
    <hyperlink ref="BY151" r:id="rId165" display="http://www.tmleuven.com/methode/tremove/200711_paper_Tremove_Bart.pdf" xr:uid="{00000000-0004-0000-0200-0000A4000000}"/>
    <hyperlink ref="B137" r:id="rId166" xr:uid="{00000000-0004-0000-0200-0000A5000000}"/>
    <hyperlink ref="BY15" r:id="rId167" xr:uid="{00000000-0004-0000-0200-0000A6000000}"/>
    <hyperlink ref="B82" r:id="rId168" xr:uid="{00000000-0004-0000-0200-0000A7000000}"/>
    <hyperlink ref="B149" r:id="rId169" display="http://www.unep.org/Transport/astf/pdf/ToolRapidAssesmentUrbanMobility.pdf" xr:uid="{00000000-0004-0000-0200-0000A8000000}"/>
    <hyperlink ref="BY149" r:id="rId170" xr:uid="{00000000-0004-0000-0200-0000A9000000}"/>
    <hyperlink ref="B63" r:id="rId171" xr:uid="{00000000-0004-0000-0200-0000AA000000}"/>
    <hyperlink ref="B136" r:id="rId172" xr:uid="{00000000-0004-0000-0200-0000AB000000}"/>
    <hyperlink ref="B84" r:id="rId173" xr:uid="{00000000-0004-0000-0200-0000AC000000}"/>
    <hyperlink ref="B130" r:id="rId174" xr:uid="{00000000-0004-0000-0200-0000AD000000}"/>
    <hyperlink ref="B7" r:id="rId175" xr:uid="{00000000-0004-0000-0200-0000AE000000}"/>
    <hyperlink ref="B116" r:id="rId176" display="https://www.nzta.govt.nz/assets/resources/Vehicle-Emissions-Prediction-Model/NZTA-Vehicle-Emissions-Prediction-Model-Guide-v1.0-FINAL-270214.pdf" xr:uid="{00000000-0004-0000-0200-0000AF000000}"/>
    <hyperlink ref="B90" r:id="rId177" location="/home" xr:uid="{00000000-0004-0000-0200-0000B0000000}"/>
    <hyperlink ref="BX90" r:id="rId178" xr:uid="{00000000-0004-0000-0200-0000B1000000}"/>
    <hyperlink ref="B9" r:id="rId179" xr:uid="{00000000-0004-0000-0200-0000B2000000}"/>
    <hyperlink ref="B22" r:id="rId180" xr:uid="{00000000-0004-0000-0200-0000B3000000}"/>
    <hyperlink ref="B141" r:id="rId181" xr:uid="{00000000-0004-0000-0200-0000B4000000}"/>
    <hyperlink ref="B34" r:id="rId182" display="https://www.environment.gov.za/" xr:uid="{00000000-0004-0000-0200-0000B5000000}"/>
    <hyperlink ref="B29" r:id="rId183" xr:uid="{00000000-0004-0000-0200-0000B6000000}"/>
    <hyperlink ref="B147" r:id="rId184" display="http://www.pbl.nl/sites/default/files/cms/publicaties/PBL2016_Methods for calculating the emissions of transport in the Netherlands_2425.pdf" xr:uid="{00000000-0004-0000-0200-0000B7000000}"/>
    <hyperlink ref="B58" r:id="rId185" xr:uid="{00000000-0004-0000-0200-0000B8000000}"/>
    <hyperlink ref="B16" r:id="rId186" display="https://www.jbic.go.jp/wp-content/uploads/page/2016/04/49256/201607_jmrv-guideline_en.pdf" xr:uid="{00000000-0004-0000-0200-0000B9000000}"/>
    <hyperlink ref="B146" r:id="rId187" display="https://www.google.co.in/url?sa=t&amp;rct=j&amp;q=&amp;esrc=s&amp;source=web&amp;cd=1&amp;cad=rja&amp;uact=8&amp;ved=0ahUKEwjEu6TS08HTAhVJqo8KHaKuD5cQFggkMAA&amp;url=https%3A%2F%2Fwww.wsdot.wa.gov%2FNR%2Frdonlyres%2F8F4C392F-1647-45A7-A2CD-37FB79D45D62%2F0%2FProjectGHGGuidance2016.pdf&amp;usg=A" xr:uid="{00000000-0004-0000-0200-0000BA000000}"/>
    <hyperlink ref="B27" r:id="rId188" display="https://china.lbl.gov/sites/all/files/best_cities_userguide_en_201610_v1.4_0.pdf" xr:uid="{00000000-0004-0000-0200-0000BB000000}"/>
    <hyperlink ref="B128" r:id="rId189" xr:uid="{00000000-0004-0000-0200-0000BC000000}"/>
    <hyperlink ref="B59" r:id="rId190" xr:uid="{00000000-0004-0000-0200-0000BD000000}"/>
    <hyperlink ref="B113" r:id="rId191" xr:uid="{00000000-0004-0000-0200-0000BE000000}"/>
    <hyperlink ref="B24" r:id="rId192" xr:uid="{00000000-0004-0000-0200-0000BF000000}"/>
    <hyperlink ref="B46" r:id="rId193" xr:uid="{00000000-0004-0000-0200-0000C0000000}"/>
    <hyperlink ref="B41" r:id="rId194" display="http://www.transport-intelligent.net/IMG/pdf/ecmetiMethodologiesImpactITSApplications.pdf" xr:uid="{00000000-0004-0000-0200-0000C1000000}"/>
    <hyperlink ref="B48" r:id="rId195" xr:uid="{00000000-0004-0000-0200-0000C2000000}"/>
    <hyperlink ref="B40" r:id="rId196" xr:uid="{00000000-0004-0000-0200-0000C3000000}"/>
    <hyperlink ref="B127" r:id="rId197" xr:uid="{00000000-0004-0000-0200-0000C4000000}"/>
    <hyperlink ref="B17" r:id="rId198" xr:uid="{00000000-0004-0000-0200-0000C5000000}"/>
    <hyperlink ref="B18" r:id="rId199" xr:uid="{00000000-0004-0000-0200-0000C6000000}"/>
    <hyperlink ref="B120" r:id="rId200" xr:uid="{00000000-0004-0000-0200-0000C7000000}"/>
    <hyperlink ref="B142" r:id="rId201" xr:uid="{00000000-0004-0000-0200-0000C8000000}"/>
    <hyperlink ref="BZ142" r:id="rId202" xr:uid="{00000000-0004-0000-0200-0000C9000000}"/>
    <hyperlink ref="B71" r:id="rId203" xr:uid="{00000000-0004-0000-0200-0000CA000000}"/>
    <hyperlink ref="B124" r:id="rId204" xr:uid="{00000000-0004-0000-0200-0000CB000000}"/>
    <hyperlink ref="BY124" r:id="rId205" display="http://citeseerx.ist.psu.edu/viewdoc/download?doi=10.1.1.208.9765&amp;rep=rep1&amp;type=pdf" xr:uid="{00000000-0004-0000-0200-0000CC000000}"/>
    <hyperlink ref="B144" r:id="rId206" display="http://archive.iclei.org/fileadmin/user_upload/documents/Global/Progams/CCP/Standards/IEAP_October2010_color.pdf" xr:uid="{00000000-0004-0000-0200-0000CD000000}"/>
    <hyperlink ref="B64" r:id="rId207" xr:uid="{00000000-0004-0000-0200-0000CE000000}"/>
    <hyperlink ref="B153" r:id="rId208" xr:uid="{00000000-0004-0000-0200-0000CF000000}"/>
    <hyperlink ref="B143" r:id="rId209" xr:uid="{00000000-0004-0000-0200-0000D0000000}"/>
    <hyperlink ref="B23" r:id="rId210" xr:uid="{00000000-0004-0000-0200-0000D1000000}"/>
    <hyperlink ref="B126" r:id="rId211" xr:uid="{00000000-0004-0000-0200-0000D2000000}"/>
    <hyperlink ref="B76" r:id="rId212" display="http://www.globaloilwatch.com/reports/mdr-system-analysis-global-energy-markets-eia-082003.pdf" xr:uid="{00000000-0004-0000-0200-0000D3000000}"/>
    <hyperlink ref="B132" r:id="rId213" display="http://www.iiasa.ac.at/web/home/research/researchPrograms/air/GAINS-transport.pdf" xr:uid="{00000000-0004-0000-0200-0000D4000000}"/>
    <hyperlink ref="B129" r:id="rId214" xr:uid="{00000000-0004-0000-0200-0000D5000000}"/>
    <hyperlink ref="B14" r:id="rId215" display="http://www6.cityu.edu.hk/aerc/sme/images/sme_eng.pdf" xr:uid="{00000000-0004-0000-0200-0000D6000000}"/>
    <hyperlink ref="B138" r:id="rId216" display="https://www.nctr.usf.edu/pdf/77909.pdf" xr:uid="{00000000-0004-0000-0200-0000D7000000}"/>
    <hyperlink ref="BY59" r:id="rId217" xr:uid="{00000000-0004-0000-0200-0000D8000000}"/>
    <hyperlink ref="B95" r:id="rId218" display="http://database.v-c-s.org/sites/v-c-s.org/files/Methodology for Efficiency Improvements HDVs and Mobile Machinery.pdf" xr:uid="{00000000-0004-0000-0200-0000D9000000}"/>
    <hyperlink ref="D153" r:id="rId219" tooltip="Federal Highway Administration" display="http://en.openei.org/wiki/Federal_Highway_Administration" xr:uid="{00000000-0004-0000-0200-0000DA000000}"/>
    <hyperlink ref="N153" r:id="rId220" tooltip="Cambridge Systematics (page does not exist)" display="http://en.openei.org/w/index.php?title=Cambridge_Systematics&amp;action=edit&amp;redlink=1" xr:uid="{00000000-0004-0000-0200-0000DB000000}"/>
    <hyperlink ref="BY143" r:id="rId221" location="/KNEMS Documentation" xr:uid="{00000000-0004-0000-0200-0000DC000000}"/>
    <hyperlink ref="BY23" r:id="rId222" xr:uid="{00000000-0004-0000-0200-0000DD000000}"/>
    <hyperlink ref="BY126" r:id="rId223" xr:uid="{00000000-0004-0000-0200-0000DE000000}"/>
    <hyperlink ref="BY62" r:id="rId224" xr:uid="{00000000-0004-0000-0200-0000DF000000}"/>
    <hyperlink ref="BY129" r:id="rId225" xr:uid="{00000000-0004-0000-0200-0000E0000000}"/>
    <hyperlink ref="BZ106" r:id="rId226" xr:uid="{00000000-0004-0000-0200-0000E1000000}"/>
    <hyperlink ref="BZ98:BZ100" r:id="rId227" display=" Manual for Calculating GHG Benefits of GEF Transportation Projects" xr:uid="{00000000-0004-0000-0200-0000E2000000}"/>
    <hyperlink ref="B106" r:id="rId228" xr:uid="{00000000-0004-0000-0200-0000E3000000}"/>
    <hyperlink ref="B107" r:id="rId229" xr:uid="{00000000-0004-0000-0200-0000E4000000}"/>
    <hyperlink ref="B108" r:id="rId230" xr:uid="{00000000-0004-0000-0200-0000E5000000}"/>
    <hyperlink ref="B109" r:id="rId231" xr:uid="{00000000-0004-0000-0200-0000E6000000}"/>
    <hyperlink ref="B69" r:id="rId232" location="AMS_III_S" xr:uid="{00000000-0004-0000-0200-0000E7000000}"/>
    <hyperlink ref="B56" r:id="rId233" location="AMS_III_S" display="https://cdm.unfccc.int/methodologies/documentation/meth_booklet.pdf - AMS_III_S" xr:uid="{00000000-0004-0000-0200-0000E8000000}"/>
    <hyperlink ref="B12" r:id="rId234" display="https://www.nap.edu/download/22203" xr:uid="{00000000-0004-0000-0200-0000E9000000}"/>
    <hyperlink ref="B139" r:id="rId235" display="https://www.arb.ca.gov/fuels/lcfs/workgroups/lcfssustain/ISCC_EU_205_GHG_Calculation_and_GHG_Audit_2.3_eng.pdf" xr:uid="{00000000-0004-0000-0200-0000EA000000}"/>
  </hyperlinks>
  <pageMargins left="0.75" right="0.75" top="1" bottom="1" header="0.5" footer="0.5"/>
  <pageSetup orientation="portrait" horizontalDpi="4294967292" verticalDpi="4294967292" r:id="rId236"/>
  <legacyDrawing r:id="rId23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BZ604"/>
  <sheetViews>
    <sheetView zoomScale="32" zoomScaleNormal="32" zoomScalePageLayoutView="50" workbookViewId="0">
      <selection activeCell="AV18" sqref="AV18"/>
    </sheetView>
  </sheetViews>
  <sheetFormatPr defaultColWidth="29.77734375" defaultRowHeight="60" customHeight="1"/>
  <cols>
    <col min="1" max="1" width="15.33203125" style="114" customWidth="1"/>
    <col min="2" max="2" width="29" style="115" customWidth="1"/>
    <col min="3" max="3" width="10" style="114" customWidth="1"/>
    <col min="4" max="4" width="15" style="114" customWidth="1"/>
    <col min="5" max="5" width="24.44140625" style="102" customWidth="1"/>
    <col min="6" max="6" width="18" style="114" customWidth="1"/>
    <col min="7" max="8" width="6.33203125" style="114" bestFit="1" customWidth="1"/>
    <col min="9" max="9" width="4.6640625" style="114" customWidth="1"/>
    <col min="10" max="10" width="5.109375" style="114" customWidth="1"/>
    <col min="11" max="11" width="6.33203125" style="114" bestFit="1" customWidth="1"/>
    <col min="12" max="12" width="6.77734375" style="114" customWidth="1"/>
    <col min="13" max="13" width="8.77734375" style="114" customWidth="1"/>
    <col min="14" max="14" width="10.44140625" style="114" customWidth="1"/>
    <col min="15" max="18" width="5.109375" style="114" customWidth="1"/>
    <col min="19" max="21" width="5.6640625" style="114" customWidth="1"/>
    <col min="22" max="22" width="10.6640625" style="114" bestFit="1" customWidth="1"/>
    <col min="23" max="29" width="5.6640625" style="114" customWidth="1"/>
    <col min="30" max="30" width="5.109375" style="114" customWidth="1"/>
    <col min="31" max="34" width="6.33203125" style="114" bestFit="1" customWidth="1"/>
    <col min="35" max="46" width="4.77734375" style="114" customWidth="1"/>
    <col min="47" max="47" width="6.33203125" style="114" customWidth="1"/>
    <col min="48" max="48" width="5.44140625" style="114" customWidth="1"/>
    <col min="49" max="52" width="4.77734375" style="114" customWidth="1"/>
    <col min="53" max="53" width="5.77734375" style="114" bestFit="1" customWidth="1"/>
    <col min="54" max="54" width="6.33203125" style="114" bestFit="1" customWidth="1"/>
    <col min="55" max="55" width="5.77734375" style="114" bestFit="1" customWidth="1"/>
    <col min="56" max="56" width="4.77734375" style="114" bestFit="1" customWidth="1"/>
    <col min="57" max="57" width="7.33203125" style="114" bestFit="1" customWidth="1"/>
    <col min="58" max="59" width="6.33203125" style="114" bestFit="1" customWidth="1"/>
    <col min="60" max="60" width="4.6640625" style="114" customWidth="1"/>
    <col min="61" max="61" width="4.77734375" style="114" bestFit="1" customWidth="1"/>
    <col min="62" max="62" width="6.33203125" style="114" bestFit="1" customWidth="1"/>
    <col min="63" max="64" width="5.77734375" style="114" bestFit="1" customWidth="1"/>
    <col min="65" max="65" width="14.109375" style="114" customWidth="1"/>
    <col min="66" max="67" width="29.77734375" style="103"/>
    <col min="68" max="68" width="30" style="114" bestFit="1" customWidth="1"/>
    <col min="69" max="70" width="29.77734375" style="114"/>
    <col min="71" max="71" width="11" style="114" customWidth="1"/>
    <col min="72" max="72" width="13" style="114" customWidth="1"/>
    <col min="73" max="74" width="30" style="114" bestFit="1" customWidth="1"/>
    <col min="75" max="77" width="29.77734375" style="114"/>
    <col min="78" max="78" width="30" style="114" bestFit="1" customWidth="1"/>
    <col min="79" max="16384" width="29.77734375" style="114"/>
  </cols>
  <sheetData>
    <row r="1" spans="1:78" ht="21" customHeight="1">
      <c r="C1" s="102"/>
      <c r="D1" s="102"/>
      <c r="F1" s="102"/>
      <c r="G1" s="102"/>
      <c r="H1" s="102"/>
    </row>
    <row r="2" spans="1:78" ht="15.75" customHeight="1">
      <c r="C2" s="102"/>
      <c r="D2" s="102"/>
      <c r="F2" s="102"/>
      <c r="G2" s="102"/>
      <c r="H2" s="102"/>
    </row>
    <row r="3" spans="1:78" ht="16.5" customHeight="1">
      <c r="B3" s="104"/>
      <c r="C3" s="102"/>
      <c r="D3" s="102"/>
      <c r="F3" s="105"/>
      <c r="G3" s="102"/>
      <c r="H3" s="102"/>
    </row>
    <row r="4" spans="1:78" ht="16.5" customHeight="1">
      <c r="B4" s="104"/>
      <c r="C4" s="102"/>
      <c r="D4" s="102"/>
      <c r="F4" s="105"/>
      <c r="G4" s="102"/>
      <c r="H4" s="102"/>
      <c r="BZ4" s="103">
        <v>1995</v>
      </c>
    </row>
    <row r="5" spans="1:78" s="116" customFormat="1" ht="42" customHeight="1">
      <c r="A5" s="144" t="s">
        <v>458</v>
      </c>
      <c r="B5" s="144" t="s">
        <v>251</v>
      </c>
      <c r="C5" s="144" t="s">
        <v>5</v>
      </c>
      <c r="D5" s="144" t="s">
        <v>554</v>
      </c>
      <c r="E5" s="145" t="s">
        <v>530</v>
      </c>
      <c r="F5" s="144" t="s">
        <v>756</v>
      </c>
      <c r="G5" s="144" t="s">
        <v>0</v>
      </c>
      <c r="H5" s="144"/>
      <c r="I5" s="144"/>
      <c r="J5" s="144" t="s">
        <v>4</v>
      </c>
      <c r="K5" s="144"/>
      <c r="L5" s="144" t="s">
        <v>754</v>
      </c>
      <c r="M5" s="144"/>
      <c r="N5" s="144"/>
      <c r="O5" s="144" t="s">
        <v>3</v>
      </c>
      <c r="P5" s="144"/>
      <c r="Q5" s="144"/>
      <c r="R5" s="144"/>
      <c r="S5" s="144" t="s">
        <v>1</v>
      </c>
      <c r="T5" s="144"/>
      <c r="U5" s="144"/>
      <c r="V5" s="144"/>
      <c r="W5" s="144"/>
      <c r="X5" s="144"/>
      <c r="Y5" s="144"/>
      <c r="Z5" s="144"/>
      <c r="AA5" s="144"/>
      <c r="AB5" s="144"/>
      <c r="AC5" s="144"/>
      <c r="AD5" s="144" t="s">
        <v>11</v>
      </c>
      <c r="AE5" s="144"/>
      <c r="AF5" s="144"/>
      <c r="AG5" s="144" t="s">
        <v>452</v>
      </c>
      <c r="AH5" s="144"/>
      <c r="AI5" s="144" t="s">
        <v>35</v>
      </c>
      <c r="AJ5" s="144"/>
      <c r="AK5" s="144"/>
      <c r="AL5" s="144"/>
      <c r="AM5" s="144"/>
      <c r="AN5" s="144"/>
      <c r="AO5" s="144"/>
      <c r="AP5" s="144" t="s">
        <v>451</v>
      </c>
      <c r="AQ5" s="144"/>
      <c r="AR5" s="144"/>
      <c r="AS5" s="144"/>
      <c r="AT5" s="144"/>
      <c r="AU5" s="144" t="s">
        <v>757</v>
      </c>
      <c r="AV5" s="144"/>
      <c r="AW5" s="144"/>
      <c r="AX5" s="144"/>
      <c r="AY5" s="144"/>
      <c r="AZ5" s="144"/>
      <c r="BA5" s="144" t="s">
        <v>250</v>
      </c>
      <c r="BB5" s="144"/>
      <c r="BC5" s="144"/>
      <c r="BD5" s="144"/>
      <c r="BE5" s="144" t="s">
        <v>249</v>
      </c>
      <c r="BF5" s="144"/>
      <c r="BG5" s="144"/>
      <c r="BH5" s="144"/>
      <c r="BI5" s="144"/>
      <c r="BJ5" s="144"/>
      <c r="BK5" s="144"/>
      <c r="BL5" s="144"/>
      <c r="BM5" s="146" t="s">
        <v>248</v>
      </c>
      <c r="BN5" s="106"/>
      <c r="BO5" s="106"/>
      <c r="BZ5" s="103">
        <v>1998</v>
      </c>
    </row>
    <row r="6" spans="1:78" s="107" customFormat="1" ht="92.25" customHeight="1">
      <c r="A6" s="144"/>
      <c r="B6" s="144"/>
      <c r="C6" s="144"/>
      <c r="D6" s="144"/>
      <c r="E6" s="145"/>
      <c r="F6" s="144"/>
      <c r="G6" s="107" t="s">
        <v>20</v>
      </c>
      <c r="H6" s="107" t="s">
        <v>21</v>
      </c>
      <c r="I6" s="107" t="s">
        <v>40</v>
      </c>
      <c r="J6" s="107" t="s">
        <v>244</v>
      </c>
      <c r="K6" s="107" t="s">
        <v>245</v>
      </c>
      <c r="L6" s="107" t="s">
        <v>755</v>
      </c>
      <c r="M6" s="107" t="s">
        <v>753</v>
      </c>
      <c r="N6" s="107" t="s">
        <v>669</v>
      </c>
      <c r="O6" s="107" t="s">
        <v>23</v>
      </c>
      <c r="P6" s="107" t="s">
        <v>24</v>
      </c>
      <c r="Q6" s="107" t="s">
        <v>443</v>
      </c>
      <c r="R6" s="107" t="s">
        <v>444</v>
      </c>
      <c r="S6" s="107" t="s">
        <v>428</v>
      </c>
      <c r="T6" s="107" t="s">
        <v>429</v>
      </c>
      <c r="U6" s="107" t="s">
        <v>430</v>
      </c>
      <c r="V6" s="107" t="s">
        <v>431</v>
      </c>
      <c r="W6" s="107" t="s">
        <v>433</v>
      </c>
      <c r="X6" s="107" t="s">
        <v>432</v>
      </c>
      <c r="Y6" s="107" t="s">
        <v>81</v>
      </c>
      <c r="Z6" s="107" t="s">
        <v>82</v>
      </c>
      <c r="AA6" s="107" t="s">
        <v>84</v>
      </c>
      <c r="AB6" s="107" t="s">
        <v>83</v>
      </c>
      <c r="AC6" s="107" t="s">
        <v>445</v>
      </c>
      <c r="AD6" s="107" t="s">
        <v>18</v>
      </c>
      <c r="AE6" s="107" t="s">
        <v>16</v>
      </c>
      <c r="AF6" s="107" t="s">
        <v>25</v>
      </c>
      <c r="AG6" s="107" t="s">
        <v>14</v>
      </c>
      <c r="AH6" s="107" t="s">
        <v>26</v>
      </c>
      <c r="AI6" s="107" t="s">
        <v>15</v>
      </c>
      <c r="AJ6" s="107" t="s">
        <v>27</v>
      </c>
      <c r="AK6" s="107" t="s">
        <v>441</v>
      </c>
      <c r="AL6" s="107" t="s">
        <v>435</v>
      </c>
      <c r="AM6" s="107" t="s">
        <v>44</v>
      </c>
      <c r="AN6" s="107" t="s">
        <v>497</v>
      </c>
      <c r="AO6" s="107" t="s">
        <v>133</v>
      </c>
      <c r="AP6" s="107" t="s">
        <v>474</v>
      </c>
      <c r="AQ6" s="107" t="s">
        <v>434</v>
      </c>
      <c r="AR6" s="107" t="s">
        <v>460</v>
      </c>
      <c r="AS6" s="107" t="s">
        <v>475</v>
      </c>
      <c r="AT6" s="107" t="s">
        <v>37</v>
      </c>
      <c r="AU6" s="107" t="s">
        <v>442</v>
      </c>
      <c r="AV6" s="107" t="s">
        <v>542</v>
      </c>
      <c r="AW6" s="107" t="s">
        <v>436</v>
      </c>
      <c r="AX6" s="107" t="s">
        <v>437</v>
      </c>
      <c r="AY6" s="107" t="s">
        <v>438</v>
      </c>
      <c r="AZ6" s="107" t="s">
        <v>439</v>
      </c>
      <c r="BA6" s="107" t="s">
        <v>28</v>
      </c>
      <c r="BB6" s="107" t="s">
        <v>48</v>
      </c>
      <c r="BC6" s="107" t="s">
        <v>17</v>
      </c>
      <c r="BD6" s="107" t="s">
        <v>39</v>
      </c>
      <c r="BE6" s="107" t="s">
        <v>19</v>
      </c>
      <c r="BF6" s="107" t="s">
        <v>29</v>
      </c>
      <c r="BG6" s="107" t="s">
        <v>188</v>
      </c>
      <c r="BH6" s="107" t="s">
        <v>70</v>
      </c>
      <c r="BI6" s="107" t="s">
        <v>30</v>
      </c>
      <c r="BJ6" s="107" t="s">
        <v>31</v>
      </c>
      <c r="BK6" s="107" t="s">
        <v>46</v>
      </c>
      <c r="BL6" s="107" t="s">
        <v>34</v>
      </c>
      <c r="BM6" s="146"/>
      <c r="BN6" s="108"/>
      <c r="BO6" s="108"/>
      <c r="BZ6" s="103">
        <v>2000</v>
      </c>
    </row>
    <row r="7" spans="1:78" s="103" customFormat="1" ht="60" customHeight="1">
      <c r="A7" s="114"/>
      <c r="B7" s="115" t="s">
        <v>758</v>
      </c>
      <c r="C7" s="109">
        <f>COUNT('GHG Tools-Methodologies'!A6:A219)</f>
        <v>150</v>
      </c>
      <c r="D7" s="114"/>
      <c r="E7" s="102"/>
      <c r="F7" s="114"/>
      <c r="G7" s="114">
        <f>COUNTIF('GHG Tools-Methodologies'!O6:O219, "X" )</f>
        <v>37</v>
      </c>
      <c r="H7" s="114">
        <f>COUNTIF('GHG Tools-Methodologies'!P6:P219, "X" )</f>
        <v>148</v>
      </c>
      <c r="I7" s="114">
        <f>COUNTIF('GHG Tools-Methodologies'!Q6:Q219, "X" )</f>
        <v>3</v>
      </c>
      <c r="J7" s="114">
        <f>COUNTIF('GHG Tools-Methodologies'!R6:R219, "X" )</f>
        <v>63</v>
      </c>
      <c r="K7" s="114">
        <f>COUNTIF('GHG Tools-Methodologies'!S6:S219, "X" )</f>
        <v>88</v>
      </c>
      <c r="L7" s="114">
        <f>COUNTIF('GHG Tools-Methodologies'!T6:T219, "X" )</f>
        <v>37</v>
      </c>
      <c r="M7" s="114">
        <f>COUNTIF('GHG Tools-Methodologies'!U6:U219, "X" )</f>
        <v>34</v>
      </c>
      <c r="N7" s="114">
        <f>COUNTIF('GHG Tools-Methodologies'!V6:V219, "X" )</f>
        <v>75</v>
      </c>
      <c r="O7" s="114">
        <f>COUNTIF('GHG Tools-Methodologies'!W6:W219, "X" )</f>
        <v>118</v>
      </c>
      <c r="P7" s="114">
        <f>COUNTIF('GHG Tools-Methodologies'!X6:X219, "X" )</f>
        <v>77</v>
      </c>
      <c r="Q7" s="114">
        <f>COUNTIF('GHG Tools-Methodologies'!Y6:Y219, "X" )</f>
        <v>66</v>
      </c>
      <c r="R7" s="114">
        <f>COUNTIF('GHG Tools-Methodologies'!Z6:Z219, "X" )</f>
        <v>2</v>
      </c>
      <c r="S7" s="114">
        <f>COUNTIF('GHG Tools-Methodologies'!AA6:AA219, "X" )</f>
        <v>32</v>
      </c>
      <c r="T7" s="114">
        <f>COUNTIF('GHG Tools-Methodologies'!AB6:AB219, "X" )</f>
        <v>62</v>
      </c>
      <c r="U7" s="114">
        <f>COUNTIF('GHG Tools-Methodologies'!AC6:AC219, "X" )</f>
        <v>96</v>
      </c>
      <c r="V7" s="114">
        <f>COUNTIF('GHG Tools-Methodologies'!AD6:AD219, "X" )</f>
        <v>69</v>
      </c>
      <c r="W7" s="114">
        <f>COUNTIF('GHG Tools-Methodologies'!AE6:AE219, "X" )</f>
        <v>98</v>
      </c>
      <c r="X7" s="114">
        <f>COUNTIF('GHG Tools-Methodologies'!AF6:AF219, "X" )</f>
        <v>84</v>
      </c>
      <c r="Y7" s="114">
        <f>COUNTIF('GHG Tools-Methodologies'!AG6:AG219, "X" )</f>
        <v>134</v>
      </c>
      <c r="Z7" s="114">
        <f>COUNTIF('GHG Tools-Methodologies'!AH6:AH219, "X" )</f>
        <v>75</v>
      </c>
      <c r="AA7" s="114">
        <f>COUNTIF('GHG Tools-Methodologies'!AI6:AI219, "X" )</f>
        <v>47</v>
      </c>
      <c r="AB7" s="114">
        <f>COUNTIF('GHG Tools-Methodologies'!AJ6:AJ219, "X" )</f>
        <v>59</v>
      </c>
      <c r="AC7" s="114">
        <f>COUNTIF('GHG Tools-Methodologies'!AK6:AK219, "X" )</f>
        <v>2</v>
      </c>
      <c r="AD7" s="114">
        <f>COUNTIF('GHG Tools-Methodologies'!AL6:AL219, "X" )</f>
        <v>27</v>
      </c>
      <c r="AE7" s="114">
        <f>COUNTIF('GHG Tools-Methodologies'!AM6:AM219, "X" )</f>
        <v>118</v>
      </c>
      <c r="AF7" s="114">
        <f>COUNTIF('GHG Tools-Methodologies'!AN6:AN219, "X" )</f>
        <v>57</v>
      </c>
      <c r="AG7" s="114">
        <f>COUNTIF('GHG Tools-Methodologies'!AO6:AO219, "X" )</f>
        <v>114</v>
      </c>
      <c r="AH7" s="114">
        <f>COUNTIF('GHG Tools-Methodologies'!AP6:AP219, "X" )</f>
        <v>104</v>
      </c>
      <c r="AI7" s="114">
        <f>COUNTIF('GHG Tools-Methodologies'!AQ6:AQ219, "X" )</f>
        <v>44</v>
      </c>
      <c r="AJ7" s="114">
        <f>COUNTIF('GHG Tools-Methodologies'!AR6:AR219, "X" )</f>
        <v>65</v>
      </c>
      <c r="AK7" s="114">
        <f>COUNTIF('GHG Tools-Methodologies'!AS6:AS219, "X" )</f>
        <v>40</v>
      </c>
      <c r="AL7" s="114">
        <f>COUNTIF('GHG Tools-Methodologies'!AT6:AT219, "X" )</f>
        <v>34</v>
      </c>
      <c r="AM7" s="114">
        <f>COUNTIF('GHG Tools-Methodologies'!AU6:AU219, "X" )</f>
        <v>37</v>
      </c>
      <c r="AN7" s="114">
        <f>COUNTIF('GHG Tools-Methodologies'!AV6:AV219, "X" )</f>
        <v>31</v>
      </c>
      <c r="AO7" s="114">
        <f>COUNTIF('GHG Tools-Methodologies'!AW6:AW219, "X" )</f>
        <v>12</v>
      </c>
      <c r="AP7" s="114">
        <f>COUNTIF('GHG Tools-Methodologies'!AX6:AX219, "X" )</f>
        <v>43</v>
      </c>
      <c r="AQ7" s="114">
        <f>COUNTIF('GHG Tools-Methodologies'!AY6:AY219, "X" )</f>
        <v>62</v>
      </c>
      <c r="AR7" s="114">
        <f>COUNTIF('GHG Tools-Methodologies'!AZ6:AZ219, "X" )</f>
        <v>93</v>
      </c>
      <c r="AS7" s="114">
        <f>COUNTIF('GHG Tools-Methodologies'!BA6:BA219, "X" )</f>
        <v>34</v>
      </c>
      <c r="AT7" s="114">
        <f>COUNTIF('GHG Tools-Methodologies'!BB6:BB219, "X" )</f>
        <v>62</v>
      </c>
      <c r="AU7" s="114">
        <f>COUNTIF('GHG Tools-Methodologies'!BC6:BC219, "X" )</f>
        <v>40</v>
      </c>
      <c r="AV7" s="114">
        <f>COUNTIF('GHG Tools-Methodologies'!BD6:BD219, "X" )</f>
        <v>54</v>
      </c>
      <c r="AW7" s="114">
        <f>COUNTIF('GHG Tools-Methodologies'!BE6:BE219, "X" )</f>
        <v>54</v>
      </c>
      <c r="AX7" s="114">
        <f>COUNTIF('GHG Tools-Methodologies'!BF6:BF219, "X" )</f>
        <v>77</v>
      </c>
      <c r="AY7" s="114">
        <f>COUNTIF('GHG Tools-Methodologies'!BG6:BG219, "X" )</f>
        <v>70</v>
      </c>
      <c r="AZ7" s="114">
        <f>COUNTIF('GHG Tools-Methodologies'!BH6:BH219, "X" )</f>
        <v>67</v>
      </c>
      <c r="BA7" s="114">
        <f>COUNTIF('GHG Tools-Methodologies'!BI6:BI219, "X" )</f>
        <v>27</v>
      </c>
      <c r="BB7" s="114">
        <f>COUNTIF('GHG Tools-Methodologies'!BJ6:BJ219, "X" )</f>
        <v>126</v>
      </c>
      <c r="BC7" s="114">
        <f>COUNTIF('GHG Tools-Methodologies'!BK6:BK219, "X" )</f>
        <v>105</v>
      </c>
      <c r="BD7" s="114">
        <f>COUNTIF('GHG Tools-Methodologies'!BL6:BL219, "X" )</f>
        <v>10</v>
      </c>
      <c r="BE7" s="114">
        <f>COUNTIF('GHG Tools-Methodologies'!BM6:BM219, "X" )</f>
        <v>150</v>
      </c>
      <c r="BF7" s="114">
        <f>COUNTIF('GHG Tools-Methodologies'!BN6:BN219, "X" )</f>
        <v>62</v>
      </c>
      <c r="BG7" s="114">
        <f>COUNTIF('GHG Tools-Methodologies'!BO6:BO219, "X" )</f>
        <v>62</v>
      </c>
      <c r="BH7" s="114">
        <f>COUNTIF('GHG Tools-Methodologies'!BP6:BP219, "X" )</f>
        <v>10</v>
      </c>
      <c r="BI7" s="114">
        <f>COUNTIF('GHG Tools-Methodologies'!BQ6:BQ219, "X" )</f>
        <v>8</v>
      </c>
      <c r="BJ7" s="114">
        <f>COUNTIF('GHG Tools-Methodologies'!BR6:BR219, "X" )</f>
        <v>41</v>
      </c>
      <c r="BK7" s="114">
        <f>COUNTIF('GHG Tools-Methodologies'!BS6:BS219, "X" )</f>
        <v>13</v>
      </c>
      <c r="BL7" s="114">
        <f>COUNTIF('GHG Tools-Methodologies'!BT6:BT219, "X" )</f>
        <v>35</v>
      </c>
      <c r="BM7" s="114">
        <f>COUNTIF('GHG Tools-Methodologies'!BU6:BU219, "Yes" )</f>
        <v>77</v>
      </c>
      <c r="BO7" s="103" t="s">
        <v>554</v>
      </c>
      <c r="BP7" s="114"/>
      <c r="BQ7" s="114"/>
      <c r="BR7" s="114"/>
      <c r="BS7" s="114" t="s">
        <v>766</v>
      </c>
      <c r="BT7" s="103" t="s">
        <v>765</v>
      </c>
      <c r="BZ7" s="103">
        <v>2005</v>
      </c>
    </row>
    <row r="8" spans="1:78" s="103" customFormat="1" ht="60" customHeight="1">
      <c r="A8" s="114"/>
      <c r="B8" s="115"/>
      <c r="C8" s="114"/>
      <c r="D8" s="114"/>
      <c r="E8" s="102"/>
      <c r="F8" s="114" t="s">
        <v>159</v>
      </c>
      <c r="G8" s="110">
        <f>G7/$C$7</f>
        <v>0.24666666666666667</v>
      </c>
      <c r="H8" s="110">
        <f t="shared" ref="H8:BM8" si="0">H7/$C$7</f>
        <v>0.98666666666666669</v>
      </c>
      <c r="I8" s="110">
        <f t="shared" si="0"/>
        <v>0.02</v>
      </c>
      <c r="J8" s="110">
        <f t="shared" si="0"/>
        <v>0.42</v>
      </c>
      <c r="K8" s="110">
        <f t="shared" si="0"/>
        <v>0.58666666666666667</v>
      </c>
      <c r="L8" s="110">
        <f t="shared" si="0"/>
        <v>0.24666666666666667</v>
      </c>
      <c r="M8" s="110">
        <f t="shared" si="0"/>
        <v>0.22666666666666666</v>
      </c>
      <c r="N8" s="110">
        <f t="shared" si="0"/>
        <v>0.5</v>
      </c>
      <c r="O8" s="110">
        <f t="shared" si="0"/>
        <v>0.78666666666666663</v>
      </c>
      <c r="P8" s="110">
        <f t="shared" si="0"/>
        <v>0.51333333333333331</v>
      </c>
      <c r="Q8" s="110">
        <f t="shared" si="0"/>
        <v>0.44</v>
      </c>
      <c r="R8" s="110">
        <f t="shared" si="0"/>
        <v>1.3333333333333334E-2</v>
      </c>
      <c r="S8" s="110">
        <f t="shared" si="0"/>
        <v>0.21333333333333335</v>
      </c>
      <c r="T8" s="110">
        <f t="shared" si="0"/>
        <v>0.41333333333333333</v>
      </c>
      <c r="U8" s="110">
        <f t="shared" si="0"/>
        <v>0.64</v>
      </c>
      <c r="V8" s="110">
        <f t="shared" si="0"/>
        <v>0.46</v>
      </c>
      <c r="W8" s="110">
        <f t="shared" si="0"/>
        <v>0.65333333333333332</v>
      </c>
      <c r="X8" s="110">
        <f t="shared" si="0"/>
        <v>0.56000000000000005</v>
      </c>
      <c r="Y8" s="110">
        <f t="shared" si="0"/>
        <v>0.89333333333333331</v>
      </c>
      <c r="Z8" s="110">
        <f t="shared" si="0"/>
        <v>0.5</v>
      </c>
      <c r="AA8" s="110">
        <f t="shared" si="0"/>
        <v>0.31333333333333335</v>
      </c>
      <c r="AB8" s="110">
        <f t="shared" si="0"/>
        <v>0.39333333333333331</v>
      </c>
      <c r="AC8" s="110">
        <f t="shared" si="0"/>
        <v>1.3333333333333334E-2</v>
      </c>
      <c r="AD8" s="110">
        <f t="shared" si="0"/>
        <v>0.18</v>
      </c>
      <c r="AE8" s="110">
        <f t="shared" si="0"/>
        <v>0.78666666666666663</v>
      </c>
      <c r="AF8" s="110">
        <f t="shared" si="0"/>
        <v>0.38</v>
      </c>
      <c r="AG8" s="110">
        <f t="shared" si="0"/>
        <v>0.76</v>
      </c>
      <c r="AH8" s="110">
        <f t="shared" si="0"/>
        <v>0.69333333333333336</v>
      </c>
      <c r="AI8" s="110">
        <f t="shared" si="0"/>
        <v>0.29333333333333333</v>
      </c>
      <c r="AJ8" s="110">
        <f t="shared" si="0"/>
        <v>0.43333333333333335</v>
      </c>
      <c r="AK8" s="110">
        <f t="shared" si="0"/>
        <v>0.26666666666666666</v>
      </c>
      <c r="AL8" s="110">
        <f t="shared" si="0"/>
        <v>0.22666666666666666</v>
      </c>
      <c r="AM8" s="110">
        <f t="shared" si="0"/>
        <v>0.24666666666666667</v>
      </c>
      <c r="AN8" s="110">
        <f t="shared" si="0"/>
        <v>0.20666666666666667</v>
      </c>
      <c r="AO8" s="110">
        <f t="shared" si="0"/>
        <v>0.08</v>
      </c>
      <c r="AP8" s="110">
        <f t="shared" si="0"/>
        <v>0.28666666666666668</v>
      </c>
      <c r="AQ8" s="110">
        <f t="shared" si="0"/>
        <v>0.41333333333333333</v>
      </c>
      <c r="AR8" s="110">
        <f t="shared" si="0"/>
        <v>0.62</v>
      </c>
      <c r="AS8" s="110">
        <f t="shared" si="0"/>
        <v>0.22666666666666666</v>
      </c>
      <c r="AT8" s="110">
        <f t="shared" si="0"/>
        <v>0.41333333333333333</v>
      </c>
      <c r="AU8" s="110">
        <f t="shared" si="0"/>
        <v>0.26666666666666666</v>
      </c>
      <c r="AV8" s="110">
        <f t="shared" si="0"/>
        <v>0.36</v>
      </c>
      <c r="AW8" s="110">
        <f t="shared" si="0"/>
        <v>0.36</v>
      </c>
      <c r="AX8" s="110">
        <f t="shared" si="0"/>
        <v>0.51333333333333331</v>
      </c>
      <c r="AY8" s="110">
        <f t="shared" si="0"/>
        <v>0.46666666666666667</v>
      </c>
      <c r="AZ8" s="110">
        <f t="shared" si="0"/>
        <v>0.44666666666666666</v>
      </c>
      <c r="BA8" s="110">
        <f t="shared" si="0"/>
        <v>0.18</v>
      </c>
      <c r="BB8" s="110">
        <f t="shared" si="0"/>
        <v>0.84</v>
      </c>
      <c r="BC8" s="110">
        <f t="shared" si="0"/>
        <v>0.7</v>
      </c>
      <c r="BD8" s="110">
        <f t="shared" si="0"/>
        <v>6.6666666666666666E-2</v>
      </c>
      <c r="BE8" s="110">
        <f t="shared" si="0"/>
        <v>1</v>
      </c>
      <c r="BF8" s="110">
        <f t="shared" si="0"/>
        <v>0.41333333333333333</v>
      </c>
      <c r="BG8" s="110">
        <f t="shared" si="0"/>
        <v>0.41333333333333333</v>
      </c>
      <c r="BH8" s="110">
        <f t="shared" si="0"/>
        <v>6.6666666666666666E-2</v>
      </c>
      <c r="BI8" s="110">
        <f t="shared" si="0"/>
        <v>5.3333333333333337E-2</v>
      </c>
      <c r="BJ8" s="110">
        <f t="shared" si="0"/>
        <v>0.27333333333333332</v>
      </c>
      <c r="BK8" s="110">
        <f t="shared" si="0"/>
        <v>8.666666666666667E-2</v>
      </c>
      <c r="BL8" s="110">
        <f t="shared" si="0"/>
        <v>0.23333333333333334</v>
      </c>
      <c r="BM8" s="110">
        <f t="shared" si="0"/>
        <v>0.51333333333333331</v>
      </c>
      <c r="BO8" s="103" t="s">
        <v>760</v>
      </c>
      <c r="BP8" s="114">
        <f>COUNTIF('GHG Tools-Methodologies'!D7:D219,"Govt")</f>
        <v>56</v>
      </c>
      <c r="BQ8" s="114"/>
      <c r="BR8" s="114" t="s">
        <v>762</v>
      </c>
      <c r="BS8" s="111">
        <f>BU8/BU$11</f>
        <v>8.143322475570032E-2</v>
      </c>
      <c r="BT8" s="111">
        <f>BV8/BV$11</f>
        <v>0.20149253731343283</v>
      </c>
      <c r="BU8" s="114">
        <v>25</v>
      </c>
      <c r="BV8" s="103">
        <v>54</v>
      </c>
      <c r="BW8" s="103">
        <v>54</v>
      </c>
      <c r="BX8" s="111">
        <f>BW8/BW$11</f>
        <v>0.20149253731343283</v>
      </c>
      <c r="BZ8" s="103">
        <v>2008</v>
      </c>
    </row>
    <row r="9" spans="1:78" s="103" customFormat="1" ht="60" customHeight="1">
      <c r="A9" s="114"/>
      <c r="B9" s="115"/>
      <c r="C9" s="114"/>
      <c r="D9" s="114"/>
      <c r="E9" s="102"/>
      <c r="F9" s="114"/>
      <c r="G9" s="114"/>
      <c r="H9" s="114"/>
      <c r="I9" s="114"/>
      <c r="J9" s="114"/>
      <c r="K9" s="114"/>
      <c r="L9" s="114"/>
      <c r="M9" s="114"/>
      <c r="N9" s="114"/>
      <c r="O9" s="114"/>
      <c r="P9" s="114"/>
      <c r="Q9" s="114"/>
      <c r="R9" s="114"/>
      <c r="S9" s="110">
        <f>S7/SUM($S$7:$X$7)</f>
        <v>7.2562358276643993E-2</v>
      </c>
      <c r="T9" s="110">
        <f t="shared" ref="T9:X9" si="1">T7/SUM($S$7:$X$7)</f>
        <v>0.14058956916099774</v>
      </c>
      <c r="U9" s="110">
        <f t="shared" si="1"/>
        <v>0.21768707482993196</v>
      </c>
      <c r="V9" s="110">
        <f t="shared" si="1"/>
        <v>0.15646258503401361</v>
      </c>
      <c r="W9" s="110">
        <f t="shared" si="1"/>
        <v>0.22222222222222221</v>
      </c>
      <c r="X9" s="110">
        <f t="shared" si="1"/>
        <v>0.19047619047619047</v>
      </c>
      <c r="Y9" s="114"/>
      <c r="Z9" s="114"/>
      <c r="AA9" s="114"/>
      <c r="AB9" s="114"/>
      <c r="AC9" s="114"/>
      <c r="AD9" s="114"/>
      <c r="AE9" s="114"/>
      <c r="AF9" s="114"/>
      <c r="AG9" s="114"/>
      <c r="AH9" s="114"/>
      <c r="AI9" s="110">
        <f>AI7/SUM($AI$7:$AO$7)</f>
        <v>0.16730038022813687</v>
      </c>
      <c r="AJ9" s="110">
        <f t="shared" ref="AJ9:AN9" si="2">AJ7/SUM($AI$7:$AO$7)</f>
        <v>0.24714828897338403</v>
      </c>
      <c r="AK9" s="110">
        <f t="shared" si="2"/>
        <v>0.15209125475285171</v>
      </c>
      <c r="AL9" s="110">
        <f t="shared" si="2"/>
        <v>0.12927756653992395</v>
      </c>
      <c r="AM9" s="110">
        <f t="shared" si="2"/>
        <v>0.14068441064638784</v>
      </c>
      <c r="AN9" s="110">
        <f t="shared" si="2"/>
        <v>0.11787072243346007</v>
      </c>
      <c r="AO9" s="110">
        <f>AO7/SUM($AI$7:$AO$7)</f>
        <v>4.5627376425855515E-2</v>
      </c>
      <c r="AP9" s="110">
        <f>AP7/SUM($AP$7:$AT$7)</f>
        <v>0.14625850340136054</v>
      </c>
      <c r="AQ9" s="110">
        <f t="shared" ref="AQ9:AT9" si="3">AQ7/SUM($AP$7:$AT$7)</f>
        <v>0.21088435374149661</v>
      </c>
      <c r="AR9" s="110">
        <f t="shared" si="3"/>
        <v>0.31632653061224492</v>
      </c>
      <c r="AS9" s="110">
        <f t="shared" si="3"/>
        <v>0.11564625850340136</v>
      </c>
      <c r="AT9" s="110">
        <f t="shared" si="3"/>
        <v>0.21088435374149661</v>
      </c>
      <c r="AU9" s="110"/>
      <c r="AV9" s="110"/>
      <c r="AW9" s="110">
        <f>AW7/SUM($AW$7:$AZ$7)</f>
        <v>0.20149253731343283</v>
      </c>
      <c r="AX9" s="110">
        <f t="shared" ref="AX9:AZ9" si="4">AX7/SUM($AW$7:$AZ$7)</f>
        <v>0.28731343283582089</v>
      </c>
      <c r="AY9" s="110">
        <f t="shared" si="4"/>
        <v>0.26119402985074625</v>
      </c>
      <c r="AZ9" s="110">
        <f t="shared" si="4"/>
        <v>0.25</v>
      </c>
      <c r="BA9" s="114"/>
      <c r="BB9" s="114"/>
      <c r="BC9" s="114"/>
      <c r="BD9" s="114"/>
      <c r="BE9" s="114"/>
      <c r="BF9" s="114"/>
      <c r="BG9" s="114"/>
      <c r="BH9" s="114"/>
      <c r="BI9" s="114"/>
      <c r="BJ9" s="114"/>
      <c r="BK9" s="114"/>
      <c r="BL9" s="114"/>
      <c r="BM9" s="114"/>
      <c r="BO9" s="103" t="s">
        <v>556</v>
      </c>
      <c r="BP9" s="114">
        <f>COUNTIF('GHG Tools-Methodologies'!D7:D219,"Development Agency")</f>
        <v>57</v>
      </c>
      <c r="BQ9" s="114"/>
      <c r="BR9" s="114" t="s">
        <v>763</v>
      </c>
      <c r="BS9" s="111">
        <f t="shared" ref="BS9:BS10" si="5">BU9/BU$11</f>
        <v>0.28990228013029318</v>
      </c>
      <c r="BT9" s="111">
        <f>BV9/BV$11</f>
        <v>0.28731343283582089</v>
      </c>
      <c r="BU9" s="114">
        <v>89</v>
      </c>
      <c r="BV9" s="103">
        <v>77</v>
      </c>
      <c r="BW9" s="103">
        <v>77</v>
      </c>
      <c r="BX9" s="111">
        <f t="shared" ref="BX9:BX10" si="6">BW9/BW$11</f>
        <v>0.28731343283582089</v>
      </c>
      <c r="BZ9" s="114">
        <v>2009</v>
      </c>
    </row>
    <row r="10" spans="1:78" s="103" customFormat="1" ht="60" customHeight="1">
      <c r="A10" s="114"/>
      <c r="B10" s="115"/>
      <c r="C10" s="114"/>
      <c r="D10" s="114"/>
      <c r="E10" s="103" t="s">
        <v>759</v>
      </c>
      <c r="F10" s="103">
        <f>H10</f>
        <v>5</v>
      </c>
      <c r="G10" s="114"/>
      <c r="H10" s="103">
        <f>COUNTIF('GHG Tools-Methodologies'!C6:C219,"&lt;1990")</f>
        <v>5</v>
      </c>
      <c r="K10" s="114"/>
      <c r="L10" s="114"/>
      <c r="M10" s="114">
        <v>1978</v>
      </c>
      <c r="N10" s="114">
        <v>1</v>
      </c>
      <c r="O10" s="114"/>
      <c r="P10" s="114"/>
      <c r="Q10" s="114"/>
      <c r="R10" s="114"/>
      <c r="S10" s="114"/>
      <c r="T10" s="114"/>
      <c r="U10" s="114"/>
      <c r="V10" s="147" t="s">
        <v>81</v>
      </c>
      <c r="W10" s="147"/>
      <c r="X10" s="147"/>
      <c r="Y10" s="147"/>
      <c r="Z10" s="147"/>
      <c r="AA10" s="147"/>
      <c r="AB10" s="147" t="s">
        <v>82</v>
      </c>
      <c r="AC10" s="147" t="s">
        <v>84</v>
      </c>
      <c r="AD10" s="147" t="s">
        <v>83</v>
      </c>
      <c r="AE10" s="147" t="s">
        <v>445</v>
      </c>
      <c r="AF10" s="114"/>
      <c r="AG10" s="114"/>
      <c r="AH10" s="114"/>
      <c r="AI10" s="114"/>
      <c r="AJ10" s="110"/>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O10" s="103" t="s">
        <v>557</v>
      </c>
      <c r="BP10" s="114">
        <f>COUNTIF('GHG Tools-Methodologies'!D7:D219,"Private Sector")</f>
        <v>12</v>
      </c>
      <c r="BQ10" s="114"/>
      <c r="BR10" s="114" t="s">
        <v>764</v>
      </c>
      <c r="BS10" s="111">
        <f t="shared" si="5"/>
        <v>0.62866449511400646</v>
      </c>
      <c r="BT10" s="111">
        <f>BV10/BV$11</f>
        <v>0.51119402985074625</v>
      </c>
      <c r="BU10" s="114">
        <v>193</v>
      </c>
      <c r="BV10" s="103">
        <v>137</v>
      </c>
      <c r="BW10" s="103">
        <v>137</v>
      </c>
      <c r="BX10" s="111">
        <f t="shared" si="6"/>
        <v>0.51119402985074625</v>
      </c>
      <c r="BZ10" s="116">
        <v>2009</v>
      </c>
    </row>
    <row r="11" spans="1:78" s="103" customFormat="1" ht="60" customHeight="1">
      <c r="A11" s="114"/>
      <c r="B11" s="115"/>
      <c r="C11" s="114"/>
      <c r="D11" s="114"/>
      <c r="E11" s="103">
        <v>1991</v>
      </c>
      <c r="F11" s="103">
        <f>H10+H11</f>
        <v>5</v>
      </c>
      <c r="G11" s="114"/>
      <c r="H11" s="114">
        <f>COUNTIF('GHG Tools-Methodologies'!$C$6:$C$219,"1991")</f>
        <v>0</v>
      </c>
      <c r="K11" s="114"/>
      <c r="L11" s="114"/>
      <c r="M11" s="114">
        <v>1982</v>
      </c>
      <c r="N11" s="114">
        <v>1</v>
      </c>
      <c r="O11" s="114"/>
      <c r="P11" s="114"/>
      <c r="Q11" s="114"/>
      <c r="R11" s="114"/>
      <c r="S11" s="114"/>
      <c r="T11" s="114"/>
      <c r="U11" s="114"/>
      <c r="V11" s="114" t="s">
        <v>428</v>
      </c>
      <c r="W11" s="114" t="s">
        <v>429</v>
      </c>
      <c r="X11" s="114" t="s">
        <v>430</v>
      </c>
      <c r="Y11" s="114" t="s">
        <v>431</v>
      </c>
      <c r="Z11" s="114" t="s">
        <v>433</v>
      </c>
      <c r="AA11" s="114" t="s">
        <v>432</v>
      </c>
      <c r="AB11" s="147"/>
      <c r="AC11" s="147"/>
      <c r="AD11" s="147"/>
      <c r="AE11" s="147"/>
      <c r="AF11" s="114"/>
      <c r="AG11" s="114"/>
      <c r="AH11" s="114"/>
      <c r="AI11" s="114"/>
      <c r="AJ11" s="114"/>
      <c r="AK11" s="110">
        <f>19/22</f>
        <v>0.86363636363636365</v>
      </c>
      <c r="AL11" s="114"/>
      <c r="AM11" s="114"/>
      <c r="AN11" s="110">
        <f>3/56</f>
        <v>5.3571428571428568E-2</v>
      </c>
      <c r="AO11" s="114"/>
      <c r="AP11" s="114"/>
      <c r="AQ11" s="114">
        <f>110-46</f>
        <v>64</v>
      </c>
      <c r="AR11" s="114"/>
      <c r="AS11" s="114"/>
      <c r="AT11" s="114"/>
      <c r="AU11" s="114"/>
      <c r="AV11" s="114"/>
      <c r="AW11" s="114"/>
      <c r="AX11" s="114"/>
      <c r="AY11" s="114"/>
      <c r="AZ11" s="114">
        <f>9/10</f>
        <v>0.9</v>
      </c>
      <c r="BA11" s="114"/>
      <c r="BB11" s="114"/>
      <c r="BC11" s="114"/>
      <c r="BD11" s="114"/>
      <c r="BE11" s="114"/>
      <c r="BF11" s="114"/>
      <c r="BG11" s="114"/>
      <c r="BH11" s="114"/>
      <c r="BI11" s="114"/>
      <c r="BJ11" s="114"/>
      <c r="BK11" s="114"/>
      <c r="BL11" s="114"/>
      <c r="BM11" s="114"/>
      <c r="BO11" s="103" t="s">
        <v>761</v>
      </c>
      <c r="BP11" s="114">
        <f>C7-SUM(BP8:BP10)</f>
        <v>25</v>
      </c>
      <c r="BQ11" s="114"/>
      <c r="BR11" s="114"/>
      <c r="BS11" s="114"/>
      <c r="BU11" s="103">
        <f>SUM(BU8:BU10)</f>
        <v>307</v>
      </c>
      <c r="BV11" s="103">
        <f>SUM(BV8:BV10)</f>
        <v>268</v>
      </c>
      <c r="BW11" s="103">
        <f>SUM(BW8:BW10)</f>
        <v>268</v>
      </c>
      <c r="BZ11" s="103">
        <v>2009</v>
      </c>
    </row>
    <row r="12" spans="1:78" s="103" customFormat="1" ht="60" customHeight="1">
      <c r="A12" s="114"/>
      <c r="B12" s="115"/>
      <c r="C12" s="114"/>
      <c r="D12" s="114"/>
      <c r="E12" s="102">
        <v>1992</v>
      </c>
      <c r="F12" s="103">
        <f t="shared" ref="F12:F36" si="7">F11+H12</f>
        <v>5</v>
      </c>
      <c r="G12" s="114"/>
      <c r="H12" s="114">
        <f>COUNTIF('GHG Tools-Methodologies'!$C$6:$C$219,"1992")</f>
        <v>0</v>
      </c>
      <c r="K12" s="114"/>
      <c r="L12" s="114"/>
      <c r="M12" s="114">
        <v>1989</v>
      </c>
      <c r="N12" s="114">
        <v>1</v>
      </c>
      <c r="O12" s="114"/>
      <c r="P12" s="114"/>
      <c r="Q12" s="114"/>
      <c r="R12" s="114"/>
      <c r="S12" s="114"/>
      <c r="T12" s="114"/>
      <c r="U12" s="114"/>
      <c r="V12" s="114">
        <f>S7</f>
        <v>32</v>
      </c>
      <c r="W12" s="114">
        <f t="shared" ref="W12:AA12" si="8">T7</f>
        <v>62</v>
      </c>
      <c r="X12" s="114">
        <f t="shared" si="8"/>
        <v>96</v>
      </c>
      <c r="Y12" s="114">
        <f t="shared" si="8"/>
        <v>69</v>
      </c>
      <c r="Z12" s="114">
        <f t="shared" si="8"/>
        <v>98</v>
      </c>
      <c r="AA12" s="114">
        <f t="shared" si="8"/>
        <v>84</v>
      </c>
      <c r="AB12" s="114">
        <f>Z7</f>
        <v>75</v>
      </c>
      <c r="AC12" s="114">
        <f t="shared" ref="AC12:AE12" si="9">AA7</f>
        <v>47</v>
      </c>
      <c r="AD12" s="114">
        <f t="shared" si="9"/>
        <v>59</v>
      </c>
      <c r="AE12" s="114">
        <f t="shared" si="9"/>
        <v>2</v>
      </c>
      <c r="AF12" s="114"/>
      <c r="AG12" s="114"/>
      <c r="AH12" s="114"/>
      <c r="AI12" s="114"/>
      <c r="AJ12" s="114"/>
      <c r="AK12" s="114"/>
      <c r="AL12" s="114"/>
      <c r="AM12" s="114"/>
      <c r="AN12" s="114"/>
      <c r="AO12" s="114"/>
      <c r="AP12" s="114"/>
      <c r="AQ12" s="110">
        <f>3/AQ11</f>
        <v>4.6875E-2</v>
      </c>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Q12" s="114"/>
      <c r="BR12" s="114"/>
      <c r="BS12" s="114"/>
      <c r="BZ12" s="103">
        <v>2009</v>
      </c>
    </row>
    <row r="13" spans="1:78" s="103" customFormat="1" ht="60" customHeight="1">
      <c r="A13" s="114"/>
      <c r="B13" s="115"/>
      <c r="C13" s="114"/>
      <c r="D13" s="114"/>
      <c r="E13" s="103">
        <v>1993</v>
      </c>
      <c r="F13" s="103">
        <f t="shared" si="7"/>
        <v>8</v>
      </c>
      <c r="G13" s="114"/>
      <c r="H13" s="114">
        <f>COUNTIF('GHG Tools-Methodologies'!$C$6:$C$219,"1993")</f>
        <v>3</v>
      </c>
      <c r="K13" s="114"/>
      <c r="L13" s="114"/>
      <c r="M13" s="114">
        <v>1993</v>
      </c>
      <c r="N13" s="114">
        <v>1</v>
      </c>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P13" s="114"/>
      <c r="BQ13" s="114"/>
      <c r="BR13" s="114"/>
      <c r="BS13" s="114"/>
      <c r="BZ13" s="103">
        <v>2009</v>
      </c>
    </row>
    <row r="14" spans="1:78" s="103" customFormat="1" ht="60" customHeight="1">
      <c r="A14" s="114"/>
      <c r="B14" s="115"/>
      <c r="C14" s="114"/>
      <c r="D14" s="114"/>
      <c r="E14" s="102">
        <v>1994</v>
      </c>
      <c r="F14" s="103">
        <f t="shared" si="7"/>
        <v>9</v>
      </c>
      <c r="G14" s="114"/>
      <c r="H14" s="114">
        <f>COUNTIF('GHG Tools-Methodologies'!$C$6:$C$219,"1994")</f>
        <v>1</v>
      </c>
      <c r="K14" s="114"/>
      <c r="L14" s="114"/>
      <c r="M14" s="114">
        <v>1995</v>
      </c>
      <c r="N14" s="114">
        <v>1</v>
      </c>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P14" s="114"/>
      <c r="BQ14" s="114"/>
      <c r="BR14" s="114"/>
      <c r="BS14" s="114"/>
      <c r="BZ14" s="103">
        <v>2009</v>
      </c>
    </row>
    <row r="15" spans="1:78" s="103" customFormat="1" ht="60" customHeight="1">
      <c r="A15" s="114"/>
      <c r="B15" s="115"/>
      <c r="C15" s="114"/>
      <c r="D15" s="114"/>
      <c r="E15" s="103">
        <v>1995</v>
      </c>
      <c r="F15" s="103">
        <f t="shared" si="7"/>
        <v>10</v>
      </c>
      <c r="G15" s="114"/>
      <c r="H15" s="114">
        <f>COUNTIF('GHG Tools-Methodologies'!$C$6:$C$219,"1995")</f>
        <v>1</v>
      </c>
      <c r="K15" s="114"/>
      <c r="L15" s="114"/>
      <c r="M15" s="114">
        <v>1998</v>
      </c>
      <c r="N15" s="114">
        <v>2</v>
      </c>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P15" s="114"/>
      <c r="BQ15" s="114"/>
      <c r="BR15" s="114"/>
      <c r="BS15" s="114"/>
      <c r="BZ15" s="103">
        <v>2009</v>
      </c>
    </row>
    <row r="16" spans="1:78" s="103" customFormat="1" ht="60" customHeight="1">
      <c r="A16" s="114"/>
      <c r="B16" s="115"/>
      <c r="C16" s="114"/>
      <c r="D16" s="114"/>
      <c r="E16" s="102">
        <v>1996</v>
      </c>
      <c r="F16" s="103">
        <f t="shared" si="7"/>
        <v>10</v>
      </c>
      <c r="G16" s="114"/>
      <c r="H16" s="114">
        <f>COUNTIF('GHG Tools-Methodologies'!$C$6:$C$219,"1996")</f>
        <v>0</v>
      </c>
      <c r="K16" s="114"/>
      <c r="L16" s="114"/>
      <c r="M16" s="114">
        <v>1999</v>
      </c>
      <c r="N16" s="114">
        <v>1</v>
      </c>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P16" s="114"/>
      <c r="BQ16" s="114"/>
      <c r="BR16" s="114"/>
      <c r="BS16" s="114"/>
      <c r="BZ16" s="103">
        <v>2009</v>
      </c>
    </row>
    <row r="17" spans="1:78" s="103" customFormat="1" ht="60" customHeight="1">
      <c r="A17" s="114"/>
      <c r="B17" s="115"/>
      <c r="C17" s="114"/>
      <c r="D17" s="114"/>
      <c r="E17" s="103">
        <v>1997</v>
      </c>
      <c r="F17" s="103">
        <f t="shared" si="7"/>
        <v>10</v>
      </c>
      <c r="G17" s="114"/>
      <c r="H17" s="114">
        <f>COUNTIF('GHG Tools-Methodologies'!$C$6:$C$219,"1997")</f>
        <v>0</v>
      </c>
      <c r="K17" s="114"/>
      <c r="L17" s="114"/>
      <c r="M17" s="114">
        <v>2000</v>
      </c>
      <c r="N17" s="114">
        <v>1</v>
      </c>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P17" s="114"/>
      <c r="BQ17" s="114"/>
      <c r="BR17" s="114"/>
      <c r="BS17" s="114"/>
      <c r="BZ17" s="107">
        <v>2010</v>
      </c>
    </row>
    <row r="18" spans="1:78" s="103" customFormat="1" ht="60" customHeight="1">
      <c r="A18" s="114"/>
      <c r="B18" s="115"/>
      <c r="C18" s="114"/>
      <c r="D18" s="114"/>
      <c r="E18" s="102">
        <v>1998</v>
      </c>
      <c r="F18" s="103">
        <f t="shared" si="7"/>
        <v>12</v>
      </c>
      <c r="G18" s="114"/>
      <c r="H18" s="114">
        <f>COUNTIF('GHG Tools-Methodologies'!$C$6:$C$219,"1998")</f>
        <v>2</v>
      </c>
      <c r="K18" s="114"/>
      <c r="L18" s="114"/>
      <c r="M18" s="114">
        <v>2002</v>
      </c>
      <c r="N18" s="114">
        <v>1</v>
      </c>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P18" s="114"/>
      <c r="BQ18" s="114"/>
      <c r="BR18" s="114"/>
      <c r="BS18" s="114"/>
      <c r="BZ18" s="103">
        <v>2010</v>
      </c>
    </row>
    <row r="19" spans="1:78" s="103" customFormat="1" ht="60" customHeight="1">
      <c r="A19" s="114"/>
      <c r="B19" s="115"/>
      <c r="C19" s="114"/>
      <c r="D19" s="114"/>
      <c r="E19" s="103">
        <v>1999</v>
      </c>
      <c r="F19" s="103">
        <f t="shared" si="7"/>
        <v>13</v>
      </c>
      <c r="G19" s="114"/>
      <c r="H19" s="114">
        <f>COUNTIF('GHG Tools-Methodologies'!$C$6:$C$219,"1999")</f>
        <v>1</v>
      </c>
      <c r="K19" s="114"/>
      <c r="L19" s="114"/>
      <c r="M19" s="114">
        <v>2003</v>
      </c>
      <c r="N19" s="114">
        <v>1</v>
      </c>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P19" s="114"/>
      <c r="BQ19" s="114"/>
      <c r="BR19" s="114"/>
      <c r="BS19" s="114"/>
      <c r="BZ19" s="103">
        <v>2010</v>
      </c>
    </row>
    <row r="20" spans="1:78" s="103" customFormat="1" ht="60" customHeight="1">
      <c r="A20" s="114"/>
      <c r="B20" s="115"/>
      <c r="C20" s="114"/>
      <c r="D20" s="114"/>
      <c r="E20" s="102">
        <v>2000</v>
      </c>
      <c r="F20" s="103">
        <f t="shared" si="7"/>
        <v>14</v>
      </c>
      <c r="G20" s="114"/>
      <c r="H20" s="114">
        <f>COUNTIF('GHG Tools-Methodologies'!$C$6:$C$219,"2000")</f>
        <v>1</v>
      </c>
      <c r="K20" s="114"/>
      <c r="L20" s="114"/>
      <c r="M20" s="114">
        <v>2004</v>
      </c>
      <c r="N20" s="114">
        <v>1</v>
      </c>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P20" s="114"/>
      <c r="BQ20" s="114"/>
      <c r="BR20" s="114"/>
      <c r="BS20" s="114"/>
      <c r="BZ20" s="103">
        <v>2010</v>
      </c>
    </row>
    <row r="21" spans="1:78" s="103" customFormat="1" ht="60" customHeight="1">
      <c r="A21" s="114"/>
      <c r="B21" s="115"/>
      <c r="C21" s="114"/>
      <c r="D21" s="114"/>
      <c r="E21" s="103">
        <v>2001</v>
      </c>
      <c r="F21" s="103">
        <f t="shared" si="7"/>
        <v>14</v>
      </c>
      <c r="G21" s="114"/>
      <c r="H21" s="114">
        <f>COUNTIF('GHG Tools-Methodologies'!$C$6:$C$219,"2001")</f>
        <v>0</v>
      </c>
      <c r="K21" s="114"/>
      <c r="L21" s="114"/>
      <c r="M21" s="114">
        <v>2005</v>
      </c>
      <c r="N21" s="114">
        <v>3</v>
      </c>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P21" s="114"/>
      <c r="BQ21" s="114"/>
      <c r="BR21" s="114"/>
      <c r="BS21" s="114"/>
      <c r="BZ21" s="103">
        <v>2010</v>
      </c>
    </row>
    <row r="22" spans="1:78" s="103" customFormat="1" ht="60" customHeight="1">
      <c r="A22" s="114"/>
      <c r="B22" s="115"/>
      <c r="C22" s="114"/>
      <c r="D22" s="114"/>
      <c r="E22" s="102">
        <v>2002</v>
      </c>
      <c r="F22" s="103">
        <f t="shared" si="7"/>
        <v>15</v>
      </c>
      <c r="G22" s="114"/>
      <c r="H22" s="114">
        <f>COUNTIF('GHG Tools-Methodologies'!$C$6:$C$219,"2002")</f>
        <v>1</v>
      </c>
      <c r="K22" s="114"/>
      <c r="L22" s="114"/>
      <c r="M22" s="114">
        <v>2006</v>
      </c>
      <c r="N22" s="114">
        <v>2</v>
      </c>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P22" s="114"/>
      <c r="BQ22" s="114"/>
      <c r="BR22" s="114"/>
      <c r="BS22" s="114"/>
      <c r="BZ22" s="103">
        <v>2010</v>
      </c>
    </row>
    <row r="23" spans="1:78" s="103" customFormat="1" ht="60" customHeight="1">
      <c r="A23" s="114"/>
      <c r="B23" s="115"/>
      <c r="C23" s="114"/>
      <c r="D23" s="114"/>
      <c r="E23" s="103">
        <v>2003</v>
      </c>
      <c r="F23" s="103">
        <f t="shared" si="7"/>
        <v>17</v>
      </c>
      <c r="G23" s="114"/>
      <c r="H23" s="114">
        <f>COUNTIF('GHG Tools-Methodologies'!$C$6:$C$219,"2003")</f>
        <v>2</v>
      </c>
      <c r="K23" s="114"/>
      <c r="L23" s="114"/>
      <c r="M23" s="114">
        <v>2007</v>
      </c>
      <c r="N23" s="114">
        <v>2</v>
      </c>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P23" s="114"/>
      <c r="BQ23" s="114"/>
      <c r="BR23" s="114"/>
      <c r="BS23" s="114"/>
      <c r="BZ23" s="103">
        <v>2010</v>
      </c>
    </row>
    <row r="24" spans="1:78" s="103" customFormat="1" ht="60" customHeight="1">
      <c r="A24" s="114"/>
      <c r="B24" s="115"/>
      <c r="C24" s="114"/>
      <c r="D24" s="114"/>
      <c r="E24" s="102">
        <v>2004</v>
      </c>
      <c r="F24" s="103">
        <f t="shared" si="7"/>
        <v>19</v>
      </c>
      <c r="G24" s="114"/>
      <c r="H24" s="114">
        <f>COUNTIF('GHG Tools-Methodologies'!$C$6:$C$219,"2004")</f>
        <v>2</v>
      </c>
      <c r="K24" s="114"/>
      <c r="L24" s="114"/>
      <c r="M24" s="114">
        <v>2008</v>
      </c>
      <c r="N24" s="114">
        <v>9</v>
      </c>
      <c r="O24" s="114"/>
      <c r="P24" s="114"/>
      <c r="Q24" s="114"/>
      <c r="R24" s="114"/>
      <c r="S24" s="114"/>
      <c r="T24" s="114"/>
      <c r="U24" s="114"/>
      <c r="V24" s="114"/>
      <c r="W24" s="114"/>
      <c r="X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P24" s="114"/>
      <c r="BQ24" s="114"/>
      <c r="BR24" s="114"/>
      <c r="BS24" s="114"/>
      <c r="BZ24" s="103">
        <v>2011</v>
      </c>
    </row>
    <row r="25" spans="1:78" s="103" customFormat="1" ht="60" customHeight="1">
      <c r="A25" s="114"/>
      <c r="B25" s="115"/>
      <c r="C25" s="114"/>
      <c r="D25" s="114"/>
      <c r="E25" s="103">
        <v>2005</v>
      </c>
      <c r="F25" s="103">
        <f t="shared" si="7"/>
        <v>24</v>
      </c>
      <c r="G25" s="114"/>
      <c r="H25" s="114">
        <f>COUNTIF('GHG Tools-Methodologies'!$C$6:$C$219,"2005")</f>
        <v>5</v>
      </c>
      <c r="K25" s="114"/>
      <c r="L25" s="114"/>
      <c r="M25" s="114">
        <v>2009</v>
      </c>
      <c r="N25" s="114">
        <v>11</v>
      </c>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P25" s="114"/>
      <c r="BQ25" s="114"/>
      <c r="BR25" s="114"/>
      <c r="BS25" s="114"/>
      <c r="BZ25" s="103">
        <v>2011</v>
      </c>
    </row>
    <row r="26" spans="1:78" s="103" customFormat="1" ht="60" customHeight="1">
      <c r="A26" s="114"/>
      <c r="B26" s="115"/>
      <c r="C26" s="114"/>
      <c r="D26" s="114"/>
      <c r="E26" s="102">
        <v>2006</v>
      </c>
      <c r="F26" s="103">
        <f t="shared" si="7"/>
        <v>27</v>
      </c>
      <c r="G26" s="114"/>
      <c r="H26" s="114">
        <f>COUNTIF('GHG Tools-Methodologies'!$C$6:$C$219,"2006")</f>
        <v>3</v>
      </c>
      <c r="K26" s="114"/>
      <c r="L26" s="114"/>
      <c r="M26" s="114">
        <v>2010</v>
      </c>
      <c r="N26" s="114">
        <v>15</v>
      </c>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P26" s="114"/>
      <c r="BQ26" s="114"/>
      <c r="BR26" s="114"/>
      <c r="BS26" s="114"/>
      <c r="BZ26" s="103">
        <v>2011</v>
      </c>
    </row>
    <row r="27" spans="1:78" s="103" customFormat="1" ht="60" customHeight="1">
      <c r="A27" s="114"/>
      <c r="B27" s="115"/>
      <c r="C27" s="114"/>
      <c r="D27" s="114"/>
      <c r="E27" s="103">
        <v>2007</v>
      </c>
      <c r="F27" s="103">
        <f t="shared" si="7"/>
        <v>30</v>
      </c>
      <c r="G27" s="114"/>
      <c r="H27" s="114">
        <f>COUNTIF('GHG Tools-Methodologies'!$C$6:$C$219,"2007")</f>
        <v>3</v>
      </c>
      <c r="K27" s="114"/>
      <c r="L27" s="114"/>
      <c r="M27" s="114">
        <v>2011</v>
      </c>
      <c r="N27" s="114">
        <v>14</v>
      </c>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P27" s="114"/>
      <c r="BQ27" s="114"/>
      <c r="BR27" s="114"/>
      <c r="BS27" s="114"/>
      <c r="BZ27" s="103">
        <v>2011</v>
      </c>
    </row>
    <row r="28" spans="1:78" s="103" customFormat="1" ht="60" customHeight="1">
      <c r="A28" s="114"/>
      <c r="B28" s="115"/>
      <c r="C28" s="114"/>
      <c r="D28" s="114"/>
      <c r="E28" s="102">
        <v>2008</v>
      </c>
      <c r="F28" s="103">
        <f t="shared" si="7"/>
        <v>40</v>
      </c>
      <c r="G28" s="114"/>
      <c r="H28" s="114">
        <f>COUNTIF('GHG Tools-Methodologies'!$C$6:$C$219,"2008")</f>
        <v>10</v>
      </c>
      <c r="K28" s="114"/>
      <c r="L28" s="114"/>
      <c r="M28" s="114">
        <v>2012</v>
      </c>
      <c r="N28" s="114">
        <v>14</v>
      </c>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P28" s="114"/>
      <c r="BQ28" s="114"/>
      <c r="BR28" s="114"/>
      <c r="BS28" s="114"/>
      <c r="BZ28" s="103">
        <v>2011</v>
      </c>
    </row>
    <row r="29" spans="1:78" s="103" customFormat="1" ht="60" customHeight="1">
      <c r="A29" s="114"/>
      <c r="B29" s="115"/>
      <c r="C29" s="114"/>
      <c r="D29" s="114"/>
      <c r="E29" s="103">
        <v>2009</v>
      </c>
      <c r="F29" s="103">
        <f t="shared" si="7"/>
        <v>55</v>
      </c>
      <c r="G29" s="114"/>
      <c r="H29" s="114">
        <f>COUNTIF('GHG Tools-Methodologies'!$C$6:$C$2200,"2009")</f>
        <v>15</v>
      </c>
      <c r="K29" s="114"/>
      <c r="L29" s="114"/>
      <c r="M29" s="114">
        <v>2013</v>
      </c>
      <c r="N29" s="114">
        <v>8</v>
      </c>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P29" s="114"/>
      <c r="BQ29" s="114"/>
      <c r="BR29" s="114"/>
      <c r="BS29" s="114"/>
      <c r="BZ29" s="103">
        <v>2012</v>
      </c>
    </row>
    <row r="30" spans="1:78" s="103" customFormat="1" ht="60" customHeight="1">
      <c r="A30" s="114"/>
      <c r="B30" s="115"/>
      <c r="C30" s="114"/>
      <c r="D30" s="114"/>
      <c r="E30" s="102">
        <v>2010</v>
      </c>
      <c r="F30" s="103">
        <f t="shared" si="7"/>
        <v>79</v>
      </c>
      <c r="G30" s="114"/>
      <c r="H30" s="114">
        <f>COUNTIF('GHG Tools-Methodologies'!$C$6:$C$219,"2010")</f>
        <v>24</v>
      </c>
      <c r="K30" s="114"/>
      <c r="L30" s="114"/>
      <c r="M30" s="114">
        <v>2014</v>
      </c>
      <c r="N30" s="114">
        <v>16</v>
      </c>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P30" s="114"/>
      <c r="BQ30" s="114"/>
      <c r="BR30" s="114"/>
      <c r="BS30" s="114"/>
      <c r="BZ30" s="103">
        <v>2012</v>
      </c>
    </row>
    <row r="31" spans="1:78" s="103" customFormat="1" ht="60" customHeight="1">
      <c r="A31" s="114"/>
      <c r="B31" s="115"/>
      <c r="C31" s="114"/>
      <c r="D31" s="114"/>
      <c r="E31" s="103">
        <v>2011</v>
      </c>
      <c r="F31" s="103">
        <f t="shared" si="7"/>
        <v>96</v>
      </c>
      <c r="G31" s="114"/>
      <c r="H31" s="114">
        <f>COUNTIF('GHG Tools-Methodologies'!$C$6:$C$219,"2011")</f>
        <v>17</v>
      </c>
      <c r="K31" s="114"/>
      <c r="L31" s="114"/>
      <c r="M31" s="114">
        <v>2015</v>
      </c>
      <c r="N31" s="114">
        <v>2</v>
      </c>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P31" s="114"/>
      <c r="BQ31" s="114"/>
      <c r="BR31" s="114"/>
      <c r="BS31" s="114"/>
      <c r="BZ31" s="103">
        <v>2012</v>
      </c>
    </row>
    <row r="32" spans="1:78" s="103" customFormat="1" ht="60" customHeight="1">
      <c r="A32" s="114"/>
      <c r="B32" s="115"/>
      <c r="C32" s="114"/>
      <c r="D32" s="114"/>
      <c r="E32" s="102">
        <v>2012</v>
      </c>
      <c r="F32" s="103">
        <f t="shared" si="7"/>
        <v>112</v>
      </c>
      <c r="G32" s="114"/>
      <c r="H32" s="114">
        <f>COUNTIF('GHG Tools-Methodologies'!$C$6:$C$219,"2012")</f>
        <v>16</v>
      </c>
      <c r="K32" s="114"/>
      <c r="L32" s="114"/>
      <c r="M32" s="114">
        <v>2016</v>
      </c>
      <c r="N32" s="114">
        <v>2</v>
      </c>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P32" s="114"/>
      <c r="BQ32" s="114"/>
      <c r="BR32" s="114"/>
      <c r="BS32" s="114"/>
      <c r="BZ32" s="103">
        <v>2012</v>
      </c>
    </row>
    <row r="33" spans="1:78" s="103" customFormat="1" ht="60" customHeight="1">
      <c r="A33" s="114"/>
      <c r="B33" s="115"/>
      <c r="C33" s="114"/>
      <c r="D33" s="114"/>
      <c r="E33" s="103">
        <v>2013</v>
      </c>
      <c r="F33" s="103">
        <f t="shared" si="7"/>
        <v>121</v>
      </c>
      <c r="G33" s="114"/>
      <c r="H33" s="114">
        <f>COUNTIF('GHG Tools-Methodologies'!$C$6:$C$219,"2013")</f>
        <v>9</v>
      </c>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P33" s="114"/>
      <c r="BQ33" s="114"/>
      <c r="BR33" s="114"/>
      <c r="BS33" s="114"/>
      <c r="BZ33" s="103">
        <v>2012</v>
      </c>
    </row>
    <row r="34" spans="1:78" s="103" customFormat="1" ht="60" customHeight="1">
      <c r="A34" s="114"/>
      <c r="B34" s="115"/>
      <c r="C34" s="114"/>
      <c r="D34" s="114"/>
      <c r="E34" s="102">
        <v>2014</v>
      </c>
      <c r="F34" s="103">
        <f t="shared" si="7"/>
        <v>137</v>
      </c>
      <c r="G34" s="114"/>
      <c r="H34" s="114">
        <f>COUNTIF('GHG Tools-Methodologies'!$C$6:$C$219,"2014")</f>
        <v>16</v>
      </c>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P34" s="114"/>
      <c r="BQ34" s="114"/>
      <c r="BR34" s="114"/>
      <c r="BS34" s="114"/>
      <c r="BZ34" s="103">
        <v>2013</v>
      </c>
    </row>
    <row r="35" spans="1:78" s="103" customFormat="1" ht="60" customHeight="1">
      <c r="A35" s="114"/>
      <c r="B35" s="115"/>
      <c r="C35" s="114"/>
      <c r="D35" s="114"/>
      <c r="E35" s="103">
        <v>2015</v>
      </c>
      <c r="F35" s="103">
        <f t="shared" si="7"/>
        <v>143</v>
      </c>
      <c r="G35" s="114"/>
      <c r="H35" s="114">
        <f>COUNTIF('GHG Tools-Methodologies'!$C$6:$C$219,"2015")</f>
        <v>6</v>
      </c>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P35" s="114"/>
      <c r="BQ35" s="114"/>
      <c r="BR35" s="114"/>
      <c r="BS35" s="114"/>
      <c r="BZ35" s="103">
        <v>2014</v>
      </c>
    </row>
    <row r="36" spans="1:78" s="103" customFormat="1" ht="60" customHeight="1">
      <c r="A36" s="114"/>
      <c r="B36" s="115"/>
      <c r="C36" s="114"/>
      <c r="D36" s="114"/>
      <c r="E36" s="102">
        <v>2016</v>
      </c>
      <c r="F36" s="103">
        <f t="shared" si="7"/>
        <v>148</v>
      </c>
      <c r="G36" s="114"/>
      <c r="H36" s="114">
        <f>COUNTIF('GHG Tools-Methodologies'!$C$6:$C$219,"2016")</f>
        <v>5</v>
      </c>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P36" s="114"/>
      <c r="BQ36" s="114"/>
      <c r="BR36" s="114"/>
      <c r="BS36" s="114"/>
      <c r="BZ36" s="103">
        <v>2014</v>
      </c>
    </row>
    <row r="37" spans="1:78" s="103" customFormat="1" ht="60" customHeight="1">
      <c r="A37" s="114"/>
      <c r="B37" s="115"/>
      <c r="C37" s="114"/>
      <c r="D37" s="114"/>
      <c r="E37" s="102"/>
      <c r="F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P37" s="114"/>
      <c r="BQ37" s="114"/>
      <c r="BR37" s="114"/>
      <c r="BS37" s="114"/>
      <c r="BZ37" s="103">
        <v>2014</v>
      </c>
    </row>
    <row r="38" spans="1:78" s="103" customFormat="1" ht="60" customHeight="1">
      <c r="A38" s="114"/>
      <c r="B38" s="115"/>
      <c r="C38" s="114"/>
      <c r="D38" s="114"/>
      <c r="E38" s="102"/>
      <c r="F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P38" s="114"/>
      <c r="BQ38" s="114"/>
      <c r="BR38" s="114"/>
      <c r="BS38" s="114"/>
      <c r="BZ38" s="103">
        <v>2014</v>
      </c>
    </row>
    <row r="39" spans="1:78" s="103" customFormat="1" ht="60" customHeight="1">
      <c r="A39" s="114"/>
      <c r="B39" s="115"/>
      <c r="C39" s="114"/>
      <c r="D39" s="114"/>
      <c r="E39" s="102"/>
      <c r="F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P39" s="114"/>
      <c r="BQ39" s="114"/>
      <c r="BR39" s="114"/>
      <c r="BS39" s="114"/>
      <c r="BZ39" s="103">
        <v>2014</v>
      </c>
    </row>
    <row r="40" spans="1:78" s="103" customFormat="1" ht="60" customHeight="1">
      <c r="A40" s="114"/>
      <c r="B40" s="115"/>
      <c r="C40" s="114"/>
      <c r="D40" s="114"/>
      <c r="E40" s="102"/>
      <c r="F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P40" s="114"/>
      <c r="BQ40" s="114"/>
      <c r="BR40" s="114"/>
      <c r="BS40" s="114"/>
      <c r="BZ40" s="103">
        <v>2014</v>
      </c>
    </row>
    <row r="41" spans="1:78" s="103" customFormat="1" ht="60" customHeight="1">
      <c r="A41" s="114"/>
      <c r="B41" s="115"/>
      <c r="C41" s="114"/>
      <c r="D41" s="114"/>
      <c r="E41" s="102"/>
      <c r="F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P41" s="114"/>
      <c r="BQ41" s="114"/>
      <c r="BR41" s="114"/>
      <c r="BS41" s="114"/>
      <c r="BZ41" s="103">
        <v>2014</v>
      </c>
    </row>
    <row r="42" spans="1:78" s="103" customFormat="1" ht="60" customHeight="1">
      <c r="A42" s="114"/>
      <c r="B42" s="115"/>
      <c r="C42" s="114"/>
      <c r="D42" s="114"/>
      <c r="E42" s="102"/>
      <c r="F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P42" s="114"/>
      <c r="BQ42" s="114"/>
      <c r="BR42" s="114"/>
      <c r="BS42" s="114"/>
    </row>
    <row r="43" spans="1:78" s="103" customFormat="1" ht="60" customHeight="1">
      <c r="A43" s="114"/>
      <c r="B43" s="115"/>
      <c r="C43" s="114"/>
      <c r="D43" s="114"/>
      <c r="E43" s="114" t="s">
        <v>972</v>
      </c>
      <c r="F43" s="114" t="s">
        <v>968</v>
      </c>
      <c r="G43" s="114" t="s">
        <v>973</v>
      </c>
      <c r="H43" s="114" t="s">
        <v>969</v>
      </c>
      <c r="I43" s="114" t="s">
        <v>974</v>
      </c>
      <c r="J43" s="114" t="s">
        <v>971</v>
      </c>
      <c r="K43" s="114" t="s">
        <v>975</v>
      </c>
      <c r="L43" s="114" t="s">
        <v>976</v>
      </c>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P43" s="114"/>
      <c r="BQ43" s="114"/>
      <c r="BR43" s="114"/>
      <c r="BS43" s="114"/>
    </row>
    <row r="44" spans="1:78" s="103" customFormat="1" ht="60" customHeight="1">
      <c r="A44" s="114"/>
      <c r="B44" s="115"/>
      <c r="C44" s="114"/>
      <c r="D44" s="114"/>
      <c r="E44" s="102">
        <f>COUNTIF('GHG Tools-Methodologies'!F6:F219,"X")</f>
        <v>35</v>
      </c>
      <c r="F44" s="102">
        <f>COUNTIF('GHG Tools-Methodologies'!G6:G219,"X")</f>
        <v>37</v>
      </c>
      <c r="G44" s="102">
        <f>COUNTIF('GHG Tools-Methodologies'!H6:H219,"X")</f>
        <v>40</v>
      </c>
      <c r="H44" s="102">
        <f>COUNTIF('GHG Tools-Methodologies'!I6:I219,"X")</f>
        <v>52</v>
      </c>
      <c r="I44" s="102">
        <f>COUNTIF('GHG Tools-Methodologies'!J6:J219,"X")</f>
        <v>21</v>
      </c>
      <c r="J44" s="102">
        <f>COUNTIF('GHG Tools-Methodologies'!K6:K219,"X")</f>
        <v>21</v>
      </c>
      <c r="K44" s="102">
        <f>COUNTIF('GHG Tools-Methodologies'!L6:L219,"X")</f>
        <v>25</v>
      </c>
      <c r="L44" s="102">
        <f>COUNTIF('GHG Tools-Methodologies'!M6:M219,"X")</f>
        <v>29</v>
      </c>
      <c r="M44" s="114">
        <f>SUM(E44:L44)</f>
        <v>260</v>
      </c>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P44" s="114"/>
      <c r="BQ44" s="114"/>
      <c r="BR44" s="114"/>
      <c r="BS44" s="114"/>
    </row>
    <row r="45" spans="1:78" s="103" customFormat="1" ht="60" customHeight="1">
      <c r="A45" s="114"/>
      <c r="B45" s="115"/>
      <c r="C45" s="114"/>
      <c r="D45" s="114"/>
      <c r="E45" s="118">
        <f>E44/$M$44</f>
        <v>0.13461538461538461</v>
      </c>
      <c r="F45" s="118">
        <f t="shared" ref="F45:L45" si="10">F44/$M$44</f>
        <v>0.1423076923076923</v>
      </c>
      <c r="G45" s="118">
        <f t="shared" si="10"/>
        <v>0.15384615384615385</v>
      </c>
      <c r="H45" s="118">
        <f t="shared" si="10"/>
        <v>0.2</v>
      </c>
      <c r="I45" s="118">
        <f t="shared" si="10"/>
        <v>8.0769230769230774E-2</v>
      </c>
      <c r="J45" s="118">
        <f t="shared" si="10"/>
        <v>8.0769230769230774E-2</v>
      </c>
      <c r="K45" s="118">
        <f t="shared" si="10"/>
        <v>9.6153846153846159E-2</v>
      </c>
      <c r="L45" s="118">
        <f t="shared" si="10"/>
        <v>0.11153846153846154</v>
      </c>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P45" s="114"/>
      <c r="BQ45" s="114"/>
      <c r="BR45" s="114"/>
      <c r="BS45" s="114"/>
    </row>
    <row r="46" spans="1:78" s="103" customFormat="1" ht="60" customHeight="1">
      <c r="A46" s="114"/>
      <c r="B46" s="115"/>
      <c r="C46" s="114"/>
      <c r="D46" s="114"/>
      <c r="E46" s="102"/>
      <c r="F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P46" s="114"/>
      <c r="BQ46" s="114"/>
      <c r="BR46" s="114"/>
      <c r="BS46" s="114"/>
    </row>
    <row r="47" spans="1:78" s="103" customFormat="1" ht="60" customHeight="1">
      <c r="A47" s="114"/>
      <c r="B47" s="115"/>
      <c r="C47" s="114"/>
      <c r="D47" s="114"/>
      <c r="E47" s="102"/>
      <c r="F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P47" s="114"/>
      <c r="BQ47" s="114"/>
      <c r="BR47" s="114"/>
      <c r="BS47" s="114"/>
    </row>
    <row r="48" spans="1:78" s="103" customFormat="1" ht="60" customHeight="1">
      <c r="A48" s="114"/>
      <c r="B48" s="115"/>
      <c r="C48" s="114"/>
      <c r="D48" s="114"/>
      <c r="E48" s="102"/>
      <c r="F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P48" s="114"/>
      <c r="BQ48" s="114"/>
      <c r="BR48" s="114"/>
      <c r="BS48" s="114"/>
    </row>
    <row r="49" spans="1:71" s="103" customFormat="1" ht="60" customHeight="1">
      <c r="A49" s="114"/>
      <c r="B49" s="115"/>
      <c r="C49" s="114"/>
      <c r="D49" s="114"/>
      <c r="E49" s="102"/>
      <c r="F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P49" s="114"/>
      <c r="BQ49" s="114"/>
      <c r="BR49" s="114"/>
      <c r="BS49" s="114"/>
    </row>
    <row r="50" spans="1:71" s="103" customFormat="1" ht="60" customHeight="1">
      <c r="A50" s="114"/>
      <c r="B50" s="115"/>
      <c r="C50" s="114"/>
      <c r="D50" s="114"/>
      <c r="E50" s="102"/>
      <c r="F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P50" s="114"/>
      <c r="BQ50" s="114"/>
      <c r="BR50" s="114"/>
      <c r="BS50" s="114"/>
    </row>
    <row r="51" spans="1:71" s="103" customFormat="1" ht="60" customHeight="1">
      <c r="A51" s="114"/>
      <c r="B51" s="115"/>
      <c r="C51" s="114"/>
      <c r="D51" s="114"/>
      <c r="E51" s="102"/>
      <c r="F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P51" s="114"/>
      <c r="BQ51" s="114"/>
      <c r="BR51" s="114"/>
      <c r="BS51" s="114"/>
    </row>
    <row r="52" spans="1:71" s="103" customFormat="1" ht="60" customHeight="1">
      <c r="A52" s="114"/>
      <c r="B52" s="115"/>
      <c r="C52" s="114"/>
      <c r="D52" s="114"/>
      <c r="E52" s="102"/>
      <c r="F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P52" s="114"/>
      <c r="BQ52" s="114"/>
      <c r="BR52" s="114"/>
      <c r="BS52" s="114"/>
    </row>
    <row r="53" spans="1:71" s="103" customFormat="1" ht="60" customHeight="1">
      <c r="A53" s="114"/>
      <c r="B53" s="115"/>
      <c r="C53" s="114"/>
      <c r="D53" s="114"/>
      <c r="E53" s="102"/>
      <c r="F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P53" s="114"/>
      <c r="BQ53" s="114"/>
      <c r="BR53" s="114"/>
      <c r="BS53" s="114"/>
    </row>
    <row r="54" spans="1:71" s="103" customFormat="1" ht="60" customHeight="1">
      <c r="A54" s="114"/>
      <c r="B54" s="115"/>
      <c r="C54" s="114"/>
      <c r="D54" s="114"/>
      <c r="E54" s="102"/>
      <c r="F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P54" s="114"/>
      <c r="BQ54" s="114"/>
      <c r="BR54" s="114"/>
      <c r="BS54" s="114"/>
    </row>
    <row r="55" spans="1:71" s="103" customFormat="1" ht="60" customHeight="1">
      <c r="A55" s="114"/>
      <c r="B55" s="115"/>
      <c r="C55" s="114"/>
      <c r="D55" s="114"/>
      <c r="E55" s="102"/>
      <c r="F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P55" s="114"/>
      <c r="BQ55" s="114"/>
      <c r="BR55" s="114"/>
      <c r="BS55" s="114"/>
    </row>
    <row r="56" spans="1:71" s="103" customFormat="1" ht="60" customHeight="1">
      <c r="A56" s="114"/>
      <c r="B56" s="115"/>
      <c r="C56" s="114"/>
      <c r="D56" s="114"/>
      <c r="E56" s="102"/>
      <c r="F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P56" s="114"/>
      <c r="BQ56" s="114"/>
      <c r="BR56" s="114"/>
      <c r="BS56" s="114"/>
    </row>
    <row r="57" spans="1:71" s="103" customFormat="1" ht="60" customHeight="1">
      <c r="A57" s="114"/>
      <c r="B57" s="115"/>
      <c r="C57" s="114"/>
      <c r="D57" s="114"/>
      <c r="E57" s="102"/>
      <c r="F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P57" s="114"/>
      <c r="BQ57" s="114"/>
      <c r="BR57" s="114"/>
      <c r="BS57" s="114"/>
    </row>
    <row r="58" spans="1:71" s="103" customFormat="1" ht="60" customHeight="1">
      <c r="A58" s="114"/>
      <c r="B58" s="115"/>
      <c r="C58" s="114"/>
      <c r="D58" s="114"/>
      <c r="E58" s="102"/>
      <c r="F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P58" s="114"/>
      <c r="BQ58" s="114"/>
      <c r="BR58" s="114"/>
      <c r="BS58" s="114"/>
    </row>
    <row r="59" spans="1:71" s="103" customFormat="1" ht="60" customHeight="1">
      <c r="A59" s="114"/>
      <c r="B59" s="115"/>
      <c r="C59" s="114"/>
      <c r="D59" s="114"/>
      <c r="E59" s="102"/>
      <c r="F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P59" s="114"/>
      <c r="BQ59" s="114"/>
      <c r="BR59" s="114"/>
      <c r="BS59" s="114"/>
    </row>
    <row r="60" spans="1:71" s="103" customFormat="1" ht="60" customHeight="1">
      <c r="A60" s="114"/>
      <c r="B60" s="115"/>
      <c r="C60" s="114"/>
      <c r="D60" s="114"/>
      <c r="E60" s="102"/>
      <c r="F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P60" s="114"/>
      <c r="BQ60" s="114"/>
      <c r="BR60" s="114"/>
      <c r="BS60" s="114"/>
    </row>
    <row r="61" spans="1:71" s="103" customFormat="1" ht="60" customHeight="1">
      <c r="A61" s="114"/>
      <c r="B61" s="115"/>
      <c r="C61" s="114"/>
      <c r="D61" s="114"/>
      <c r="E61" s="102"/>
      <c r="F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P61" s="114"/>
      <c r="BQ61" s="114"/>
      <c r="BR61" s="114"/>
      <c r="BS61" s="114"/>
    </row>
    <row r="62" spans="1:71" s="103" customFormat="1" ht="60" customHeight="1">
      <c r="A62" s="114"/>
      <c r="B62" s="115"/>
      <c r="C62" s="114"/>
      <c r="D62" s="114"/>
      <c r="E62" s="102"/>
      <c r="F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P62" s="114"/>
      <c r="BQ62" s="114"/>
      <c r="BR62" s="114"/>
      <c r="BS62" s="114"/>
    </row>
    <row r="63" spans="1:71" s="103" customFormat="1" ht="60" customHeight="1">
      <c r="A63" s="114"/>
      <c r="B63" s="115"/>
      <c r="C63" s="114"/>
      <c r="D63" s="114"/>
      <c r="E63" s="102"/>
      <c r="F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P63" s="114"/>
      <c r="BQ63" s="114"/>
      <c r="BR63" s="114"/>
      <c r="BS63" s="114"/>
    </row>
    <row r="64" spans="1:71" s="103" customFormat="1" ht="60" customHeight="1">
      <c r="A64" s="114"/>
      <c r="B64" s="115"/>
      <c r="C64" s="114"/>
      <c r="D64" s="114"/>
      <c r="E64" s="102"/>
      <c r="F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P64" s="114"/>
      <c r="BQ64" s="114"/>
      <c r="BR64" s="114"/>
      <c r="BS64" s="114"/>
    </row>
    <row r="65" spans="1:71" s="103" customFormat="1" ht="60" customHeight="1">
      <c r="A65" s="114"/>
      <c r="B65" s="115"/>
      <c r="C65" s="114"/>
      <c r="D65" s="114"/>
      <c r="E65" s="102"/>
      <c r="F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P65" s="114"/>
      <c r="BQ65" s="114"/>
      <c r="BR65" s="114"/>
      <c r="BS65" s="114"/>
    </row>
    <row r="66" spans="1:71" s="103" customFormat="1" ht="60" customHeight="1">
      <c r="A66" s="114"/>
      <c r="B66" s="115"/>
      <c r="C66" s="114"/>
      <c r="D66" s="114"/>
      <c r="E66" s="102"/>
      <c r="F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P66" s="114"/>
      <c r="BQ66" s="114"/>
      <c r="BR66" s="114"/>
      <c r="BS66" s="114"/>
    </row>
    <row r="67" spans="1:71" s="103" customFormat="1" ht="60" customHeight="1">
      <c r="A67" s="114"/>
      <c r="B67" s="115"/>
      <c r="C67" s="114"/>
      <c r="D67" s="114"/>
      <c r="E67" s="102"/>
      <c r="F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c r="BI67" s="114"/>
      <c r="BJ67" s="114"/>
      <c r="BK67" s="114"/>
      <c r="BL67" s="114"/>
      <c r="BM67" s="114"/>
      <c r="BP67" s="114"/>
      <c r="BQ67" s="114"/>
      <c r="BR67" s="114"/>
      <c r="BS67" s="114"/>
    </row>
    <row r="68" spans="1:71" s="103" customFormat="1" ht="60" customHeight="1">
      <c r="A68" s="114"/>
      <c r="B68" s="115"/>
      <c r="C68" s="114"/>
      <c r="D68" s="114"/>
      <c r="E68" s="102"/>
      <c r="F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c r="BM68" s="114"/>
      <c r="BP68" s="114"/>
      <c r="BQ68" s="114"/>
      <c r="BR68" s="114"/>
      <c r="BS68" s="114"/>
    </row>
    <row r="69" spans="1:71" s="103" customFormat="1" ht="60" customHeight="1">
      <c r="A69" s="114"/>
      <c r="B69" s="115"/>
      <c r="C69" s="114"/>
      <c r="D69" s="114"/>
      <c r="E69" s="102"/>
      <c r="F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4"/>
      <c r="BD69" s="114"/>
      <c r="BE69" s="114"/>
      <c r="BF69" s="114"/>
      <c r="BG69" s="114"/>
      <c r="BH69" s="114"/>
      <c r="BI69" s="114"/>
      <c r="BJ69" s="114"/>
      <c r="BK69" s="114"/>
      <c r="BL69" s="114"/>
      <c r="BM69" s="114"/>
      <c r="BP69" s="114"/>
      <c r="BQ69" s="114"/>
      <c r="BR69" s="114"/>
      <c r="BS69" s="114"/>
    </row>
    <row r="70" spans="1:71" s="103" customFormat="1" ht="60" customHeight="1">
      <c r="A70" s="114"/>
      <c r="B70" s="115"/>
      <c r="C70" s="114"/>
      <c r="D70" s="114"/>
      <c r="E70" s="102"/>
      <c r="F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14"/>
      <c r="BP70" s="114"/>
      <c r="BQ70" s="114"/>
      <c r="BR70" s="114"/>
      <c r="BS70" s="114"/>
    </row>
    <row r="71" spans="1:71" s="103" customFormat="1" ht="60" customHeight="1">
      <c r="A71" s="114"/>
      <c r="B71" s="115"/>
      <c r="C71" s="114"/>
      <c r="D71" s="114"/>
      <c r="E71" s="102"/>
      <c r="F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P71" s="114"/>
      <c r="BQ71" s="114"/>
      <c r="BR71" s="114"/>
      <c r="BS71" s="114"/>
    </row>
    <row r="72" spans="1:71" s="103" customFormat="1" ht="60" customHeight="1">
      <c r="A72" s="114"/>
      <c r="B72" s="115"/>
      <c r="C72" s="114"/>
      <c r="D72" s="114"/>
      <c r="E72" s="102"/>
      <c r="F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P72" s="114"/>
      <c r="BQ72" s="114"/>
      <c r="BR72" s="114"/>
      <c r="BS72" s="114"/>
    </row>
    <row r="73" spans="1:71" s="103" customFormat="1" ht="60" customHeight="1">
      <c r="A73" s="114"/>
      <c r="B73" s="115"/>
      <c r="C73" s="114"/>
      <c r="D73" s="114"/>
      <c r="E73" s="102"/>
      <c r="F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14"/>
      <c r="BP73" s="114"/>
      <c r="BQ73" s="114"/>
      <c r="BR73" s="114"/>
      <c r="BS73" s="114"/>
    </row>
    <row r="74" spans="1:71" s="103" customFormat="1" ht="60" customHeight="1">
      <c r="A74" s="114"/>
      <c r="B74" s="115"/>
      <c r="C74" s="114"/>
      <c r="D74" s="114"/>
      <c r="E74" s="102"/>
      <c r="F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P74" s="114"/>
      <c r="BQ74" s="114"/>
      <c r="BR74" s="114"/>
      <c r="BS74" s="114"/>
    </row>
    <row r="75" spans="1:71" s="103" customFormat="1" ht="60" customHeight="1">
      <c r="A75" s="114"/>
      <c r="B75" s="115"/>
      <c r="C75" s="114"/>
      <c r="D75" s="114"/>
      <c r="E75" s="102"/>
      <c r="F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4"/>
      <c r="BH75" s="114"/>
      <c r="BI75" s="114"/>
      <c r="BJ75" s="114"/>
      <c r="BK75" s="114"/>
      <c r="BL75" s="114"/>
      <c r="BM75" s="114"/>
      <c r="BP75" s="114"/>
      <c r="BQ75" s="114"/>
      <c r="BR75" s="114"/>
      <c r="BS75" s="114"/>
    </row>
    <row r="76" spans="1:71" s="103" customFormat="1" ht="60" customHeight="1">
      <c r="A76" s="114"/>
      <c r="B76" s="115"/>
      <c r="C76" s="114"/>
      <c r="D76" s="114"/>
      <c r="E76" s="102"/>
      <c r="F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P76" s="114"/>
      <c r="BQ76" s="114"/>
      <c r="BR76" s="114"/>
      <c r="BS76" s="114"/>
    </row>
    <row r="77" spans="1:71" s="103" customFormat="1" ht="60" customHeight="1">
      <c r="A77" s="114"/>
      <c r="B77" s="115"/>
      <c r="C77" s="114"/>
      <c r="D77" s="114"/>
      <c r="E77" s="102"/>
      <c r="F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P77" s="114"/>
      <c r="BQ77" s="114"/>
      <c r="BR77" s="114"/>
      <c r="BS77" s="114"/>
    </row>
    <row r="78" spans="1:71" s="103" customFormat="1" ht="60" customHeight="1">
      <c r="A78" s="114"/>
      <c r="B78" s="115"/>
      <c r="C78" s="114"/>
      <c r="D78" s="114"/>
      <c r="E78" s="102"/>
      <c r="F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P78" s="114"/>
      <c r="BQ78" s="114"/>
      <c r="BR78" s="114"/>
      <c r="BS78" s="114"/>
    </row>
    <row r="79" spans="1:71" s="103" customFormat="1" ht="60" customHeight="1">
      <c r="A79" s="114"/>
      <c r="B79" s="115"/>
      <c r="C79" s="114"/>
      <c r="D79" s="114"/>
      <c r="E79" s="102"/>
      <c r="F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P79" s="114"/>
      <c r="BQ79" s="114"/>
      <c r="BR79" s="114"/>
      <c r="BS79" s="114"/>
    </row>
    <row r="80" spans="1:71" s="103" customFormat="1" ht="60" customHeight="1">
      <c r="A80" s="114"/>
      <c r="B80" s="115"/>
      <c r="C80" s="114"/>
      <c r="D80" s="114"/>
      <c r="E80" s="102"/>
      <c r="F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114"/>
      <c r="BD80" s="114"/>
      <c r="BE80" s="114"/>
      <c r="BF80" s="114"/>
      <c r="BG80" s="114"/>
      <c r="BH80" s="114"/>
      <c r="BI80" s="114"/>
      <c r="BJ80" s="114"/>
      <c r="BK80" s="114"/>
      <c r="BL80" s="114"/>
      <c r="BM80" s="114"/>
      <c r="BP80" s="114"/>
      <c r="BQ80" s="114"/>
      <c r="BR80" s="114"/>
      <c r="BS80" s="114"/>
    </row>
    <row r="81" spans="1:71" s="103" customFormat="1" ht="60" customHeight="1">
      <c r="A81" s="114"/>
      <c r="B81" s="115"/>
      <c r="C81" s="114"/>
      <c r="D81" s="114"/>
      <c r="E81" s="102"/>
      <c r="F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P81" s="114"/>
      <c r="BQ81" s="114"/>
      <c r="BR81" s="114"/>
      <c r="BS81" s="114"/>
    </row>
    <row r="82" spans="1:71" s="103" customFormat="1" ht="60" customHeight="1">
      <c r="A82" s="114"/>
      <c r="B82" s="115"/>
      <c r="C82" s="114"/>
      <c r="D82" s="114"/>
      <c r="E82" s="102"/>
      <c r="F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P82" s="114"/>
      <c r="BQ82" s="114"/>
      <c r="BR82" s="114"/>
      <c r="BS82" s="114"/>
    </row>
    <row r="83" spans="1:71" s="103" customFormat="1" ht="60" customHeight="1">
      <c r="A83" s="114"/>
      <c r="B83" s="115"/>
      <c r="C83" s="114"/>
      <c r="D83" s="114"/>
      <c r="E83" s="102"/>
      <c r="F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P83" s="114"/>
      <c r="BQ83" s="114"/>
      <c r="BR83" s="114"/>
      <c r="BS83" s="114"/>
    </row>
    <row r="84" spans="1:71" s="103" customFormat="1" ht="60" customHeight="1">
      <c r="A84" s="114"/>
      <c r="B84" s="115"/>
      <c r="C84" s="114"/>
      <c r="D84" s="114"/>
      <c r="E84" s="102"/>
      <c r="F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c r="BL84" s="114"/>
      <c r="BM84" s="114"/>
      <c r="BP84" s="114"/>
      <c r="BQ84" s="114"/>
      <c r="BR84" s="114"/>
      <c r="BS84" s="114"/>
    </row>
    <row r="85" spans="1:71" s="103" customFormat="1" ht="60" customHeight="1">
      <c r="A85" s="114"/>
      <c r="B85" s="115"/>
      <c r="C85" s="114"/>
      <c r="D85" s="114"/>
      <c r="E85" s="102"/>
      <c r="F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c r="BC85" s="114"/>
      <c r="BD85" s="114"/>
      <c r="BE85" s="114"/>
      <c r="BF85" s="114"/>
      <c r="BG85" s="114"/>
      <c r="BH85" s="114"/>
      <c r="BI85" s="114"/>
      <c r="BJ85" s="114"/>
      <c r="BK85" s="114"/>
      <c r="BL85" s="114"/>
      <c r="BM85" s="114"/>
      <c r="BP85" s="114"/>
      <c r="BQ85" s="114"/>
      <c r="BR85" s="114"/>
      <c r="BS85" s="114"/>
    </row>
    <row r="86" spans="1:71" s="103" customFormat="1" ht="60" customHeight="1">
      <c r="A86" s="114"/>
      <c r="B86" s="115"/>
      <c r="C86" s="114"/>
      <c r="D86" s="114"/>
      <c r="E86" s="102"/>
      <c r="F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c r="BC86" s="114"/>
      <c r="BD86" s="114"/>
      <c r="BE86" s="114"/>
      <c r="BF86" s="114"/>
      <c r="BG86" s="114"/>
      <c r="BH86" s="114"/>
      <c r="BI86" s="114"/>
      <c r="BJ86" s="114"/>
      <c r="BK86" s="114"/>
      <c r="BL86" s="114"/>
      <c r="BM86" s="114"/>
      <c r="BP86" s="114"/>
      <c r="BQ86" s="114"/>
      <c r="BR86" s="114"/>
      <c r="BS86" s="114"/>
    </row>
    <row r="87" spans="1:71" s="103" customFormat="1" ht="60" customHeight="1">
      <c r="A87" s="114"/>
      <c r="B87" s="115"/>
      <c r="C87" s="114"/>
      <c r="D87" s="114"/>
      <c r="E87" s="102"/>
      <c r="F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P87" s="114"/>
      <c r="BQ87" s="114"/>
      <c r="BR87" s="114"/>
      <c r="BS87" s="114"/>
    </row>
    <row r="88" spans="1:71" s="103" customFormat="1" ht="60" customHeight="1">
      <c r="A88" s="114"/>
      <c r="B88" s="115"/>
      <c r="C88" s="114"/>
      <c r="D88" s="114"/>
      <c r="E88" s="102"/>
      <c r="F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P88" s="114"/>
      <c r="BQ88" s="114"/>
      <c r="BR88" s="114"/>
      <c r="BS88" s="114"/>
    </row>
    <row r="89" spans="1:71" s="103" customFormat="1" ht="60" customHeight="1">
      <c r="A89" s="114"/>
      <c r="B89" s="115"/>
      <c r="C89" s="114"/>
      <c r="D89" s="114"/>
      <c r="E89" s="102"/>
      <c r="F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P89" s="114"/>
      <c r="BQ89" s="114"/>
      <c r="BR89" s="114"/>
      <c r="BS89" s="114"/>
    </row>
    <row r="90" spans="1:71" s="103" customFormat="1" ht="60" customHeight="1">
      <c r="A90" s="114"/>
      <c r="B90" s="115"/>
      <c r="C90" s="114"/>
      <c r="D90" s="114"/>
      <c r="E90" s="102"/>
      <c r="F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P90" s="114"/>
      <c r="BQ90" s="114"/>
      <c r="BR90" s="114"/>
      <c r="BS90" s="114"/>
    </row>
    <row r="91" spans="1:71" s="103" customFormat="1" ht="60" customHeight="1">
      <c r="A91" s="114"/>
      <c r="B91" s="115"/>
      <c r="C91" s="114"/>
      <c r="D91" s="114"/>
      <c r="E91" s="102"/>
      <c r="F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114"/>
      <c r="BE91" s="114"/>
      <c r="BF91" s="114"/>
      <c r="BG91" s="114"/>
      <c r="BH91" s="114"/>
      <c r="BI91" s="114"/>
      <c r="BJ91" s="114"/>
      <c r="BK91" s="114"/>
      <c r="BL91" s="114"/>
      <c r="BM91" s="114"/>
      <c r="BP91" s="114"/>
      <c r="BQ91" s="114"/>
      <c r="BR91" s="114"/>
      <c r="BS91" s="114"/>
    </row>
    <row r="92" spans="1:71" s="103" customFormat="1" ht="60" customHeight="1">
      <c r="A92" s="114"/>
      <c r="B92" s="115"/>
      <c r="C92" s="114"/>
      <c r="D92" s="114"/>
      <c r="E92" s="102"/>
      <c r="F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c r="BC92" s="114"/>
      <c r="BD92" s="114"/>
      <c r="BE92" s="114"/>
      <c r="BF92" s="114"/>
      <c r="BG92" s="114"/>
      <c r="BH92" s="114"/>
      <c r="BI92" s="114"/>
      <c r="BJ92" s="114"/>
      <c r="BK92" s="114"/>
      <c r="BL92" s="114"/>
      <c r="BM92" s="114"/>
      <c r="BP92" s="114"/>
      <c r="BQ92" s="114"/>
      <c r="BR92" s="114"/>
      <c r="BS92" s="114"/>
    </row>
    <row r="93" spans="1:71" s="103" customFormat="1" ht="60" customHeight="1">
      <c r="A93" s="114"/>
      <c r="B93" s="115"/>
      <c r="C93" s="114"/>
      <c r="D93" s="114"/>
      <c r="E93" s="102"/>
      <c r="F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114"/>
      <c r="BC93" s="114"/>
      <c r="BD93" s="114"/>
      <c r="BE93" s="114"/>
      <c r="BF93" s="114"/>
      <c r="BG93" s="114"/>
      <c r="BH93" s="114"/>
      <c r="BI93" s="114"/>
      <c r="BJ93" s="114"/>
      <c r="BK93" s="114"/>
      <c r="BL93" s="114"/>
      <c r="BM93" s="114"/>
      <c r="BP93" s="114"/>
      <c r="BQ93" s="114"/>
      <c r="BR93" s="114"/>
      <c r="BS93" s="114"/>
    </row>
    <row r="94" spans="1:71" s="103" customFormat="1" ht="60" customHeight="1">
      <c r="A94" s="114"/>
      <c r="B94" s="115"/>
      <c r="C94" s="114"/>
      <c r="D94" s="114"/>
      <c r="E94" s="102"/>
      <c r="F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114"/>
      <c r="BC94" s="114"/>
      <c r="BD94" s="114"/>
      <c r="BE94" s="114"/>
      <c r="BF94" s="114"/>
      <c r="BG94" s="114"/>
      <c r="BH94" s="114"/>
      <c r="BI94" s="114"/>
      <c r="BJ94" s="114"/>
      <c r="BK94" s="114"/>
      <c r="BL94" s="114"/>
      <c r="BM94" s="114"/>
      <c r="BP94" s="114"/>
      <c r="BQ94" s="114"/>
      <c r="BR94" s="114"/>
      <c r="BS94" s="114"/>
    </row>
    <row r="95" spans="1:71" s="103" customFormat="1" ht="60" customHeight="1">
      <c r="A95" s="114"/>
      <c r="B95" s="115"/>
      <c r="C95" s="114"/>
      <c r="D95" s="114"/>
      <c r="E95" s="102"/>
      <c r="F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P95" s="114"/>
      <c r="BQ95" s="114"/>
      <c r="BR95" s="114"/>
      <c r="BS95" s="114"/>
    </row>
    <row r="96" spans="1:71" s="103" customFormat="1" ht="60" customHeight="1">
      <c r="A96" s="114"/>
      <c r="B96" s="115"/>
      <c r="C96" s="114"/>
      <c r="D96" s="114"/>
      <c r="E96" s="102"/>
      <c r="F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114"/>
      <c r="BC96" s="114"/>
      <c r="BD96" s="114"/>
      <c r="BE96" s="114"/>
      <c r="BF96" s="114"/>
      <c r="BG96" s="114"/>
      <c r="BH96" s="114"/>
      <c r="BI96" s="114"/>
      <c r="BJ96" s="114"/>
      <c r="BK96" s="114"/>
      <c r="BL96" s="114"/>
      <c r="BM96" s="114"/>
      <c r="BP96" s="114"/>
      <c r="BQ96" s="114"/>
      <c r="BR96" s="114"/>
      <c r="BS96" s="114"/>
    </row>
    <row r="97" spans="1:71" s="103" customFormat="1" ht="60" customHeight="1">
      <c r="A97" s="114"/>
      <c r="B97" s="115"/>
      <c r="C97" s="114"/>
      <c r="D97" s="114"/>
      <c r="E97" s="102"/>
      <c r="F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4"/>
      <c r="BE97" s="114"/>
      <c r="BF97" s="114"/>
      <c r="BG97" s="114"/>
      <c r="BH97" s="114"/>
      <c r="BI97" s="114"/>
      <c r="BJ97" s="114"/>
      <c r="BK97" s="114"/>
      <c r="BL97" s="114"/>
      <c r="BM97" s="114"/>
      <c r="BP97" s="114"/>
      <c r="BQ97" s="114"/>
      <c r="BR97" s="114"/>
      <c r="BS97" s="114"/>
    </row>
    <row r="98" spans="1:71" s="103" customFormat="1" ht="60" customHeight="1">
      <c r="A98" s="114"/>
      <c r="B98" s="115"/>
      <c r="C98" s="114"/>
      <c r="D98" s="114"/>
      <c r="E98" s="102"/>
      <c r="F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c r="BC98" s="114"/>
      <c r="BD98" s="114"/>
      <c r="BE98" s="114"/>
      <c r="BF98" s="114"/>
      <c r="BG98" s="114"/>
      <c r="BH98" s="114"/>
      <c r="BI98" s="114"/>
      <c r="BJ98" s="114"/>
      <c r="BK98" s="114"/>
      <c r="BL98" s="114"/>
      <c r="BM98" s="114"/>
      <c r="BP98" s="114"/>
      <c r="BQ98" s="114"/>
      <c r="BR98" s="114"/>
      <c r="BS98" s="114"/>
    </row>
    <row r="99" spans="1:71" s="103" customFormat="1" ht="60" customHeight="1">
      <c r="A99" s="114"/>
      <c r="B99" s="115"/>
      <c r="C99" s="114"/>
      <c r="D99" s="114"/>
      <c r="E99" s="102"/>
      <c r="F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P99" s="114"/>
      <c r="BQ99" s="114"/>
      <c r="BR99" s="114"/>
      <c r="BS99" s="114"/>
    </row>
    <row r="100" spans="1:71" s="103" customFormat="1" ht="60" customHeight="1">
      <c r="A100" s="114"/>
      <c r="B100" s="115"/>
      <c r="C100" s="114"/>
      <c r="D100" s="114"/>
      <c r="E100" s="102"/>
      <c r="F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P100" s="114"/>
      <c r="BQ100" s="114"/>
      <c r="BR100" s="114"/>
      <c r="BS100" s="114"/>
    </row>
    <row r="101" spans="1:71" s="103" customFormat="1" ht="60" customHeight="1">
      <c r="A101" s="114"/>
      <c r="B101" s="115"/>
      <c r="C101" s="114"/>
      <c r="D101" s="114"/>
      <c r="E101" s="102"/>
      <c r="F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P101" s="114"/>
      <c r="BQ101" s="114"/>
      <c r="BR101" s="114"/>
      <c r="BS101" s="114"/>
    </row>
    <row r="102" spans="1:71" s="103" customFormat="1" ht="60" customHeight="1">
      <c r="A102" s="114"/>
      <c r="B102" s="115"/>
      <c r="C102" s="114"/>
      <c r="D102" s="114"/>
      <c r="E102" s="102"/>
      <c r="F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114"/>
      <c r="AT102" s="114"/>
      <c r="AU102" s="114"/>
      <c r="AV102" s="114"/>
      <c r="AW102" s="114"/>
      <c r="AX102" s="114"/>
      <c r="AY102" s="114"/>
      <c r="AZ102" s="114"/>
      <c r="BA102" s="114"/>
      <c r="BB102" s="114"/>
      <c r="BC102" s="114"/>
      <c r="BD102" s="114"/>
      <c r="BE102" s="114"/>
      <c r="BF102" s="114"/>
      <c r="BG102" s="114"/>
      <c r="BH102" s="114"/>
      <c r="BI102" s="114"/>
      <c r="BJ102" s="114"/>
      <c r="BK102" s="114"/>
      <c r="BL102" s="114"/>
      <c r="BM102" s="114"/>
      <c r="BP102" s="114"/>
      <c r="BQ102" s="114"/>
      <c r="BR102" s="114"/>
      <c r="BS102" s="114"/>
    </row>
    <row r="103" spans="1:71" s="103" customFormat="1" ht="60" customHeight="1">
      <c r="A103" s="114"/>
      <c r="B103" s="115"/>
      <c r="C103" s="114"/>
      <c r="D103" s="114"/>
      <c r="E103" s="102"/>
      <c r="F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c r="AS103" s="114"/>
      <c r="AT103" s="114"/>
      <c r="AU103" s="114"/>
      <c r="AV103" s="114"/>
      <c r="AW103" s="114"/>
      <c r="AX103" s="114"/>
      <c r="AY103" s="114"/>
      <c r="AZ103" s="114"/>
      <c r="BA103" s="114"/>
      <c r="BB103" s="114"/>
      <c r="BC103" s="114"/>
      <c r="BD103" s="114"/>
      <c r="BE103" s="114"/>
      <c r="BF103" s="114"/>
      <c r="BG103" s="114"/>
      <c r="BH103" s="114"/>
      <c r="BI103" s="114"/>
      <c r="BJ103" s="114"/>
      <c r="BK103" s="114"/>
      <c r="BL103" s="114"/>
      <c r="BM103" s="114"/>
      <c r="BP103" s="114"/>
      <c r="BQ103" s="114"/>
      <c r="BR103" s="114"/>
      <c r="BS103" s="114"/>
    </row>
    <row r="104" spans="1:71" s="103" customFormat="1" ht="60" customHeight="1">
      <c r="A104" s="114"/>
      <c r="B104" s="115"/>
      <c r="C104" s="114"/>
      <c r="D104" s="114"/>
      <c r="E104" s="102"/>
      <c r="F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14"/>
      <c r="BC104" s="114"/>
      <c r="BD104" s="114"/>
      <c r="BE104" s="114"/>
      <c r="BF104" s="114"/>
      <c r="BG104" s="114"/>
      <c r="BH104" s="114"/>
      <c r="BI104" s="114"/>
      <c r="BJ104" s="114"/>
      <c r="BK104" s="114"/>
      <c r="BL104" s="114"/>
      <c r="BM104" s="114"/>
      <c r="BP104" s="114"/>
      <c r="BQ104" s="114"/>
      <c r="BR104" s="114"/>
      <c r="BS104" s="114"/>
    </row>
    <row r="105" spans="1:71" s="103" customFormat="1" ht="60" customHeight="1">
      <c r="A105" s="114"/>
      <c r="B105" s="115"/>
      <c r="C105" s="114"/>
      <c r="D105" s="114"/>
      <c r="E105" s="102"/>
      <c r="F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114"/>
      <c r="AT105" s="114"/>
      <c r="AU105" s="114"/>
      <c r="AV105" s="114"/>
      <c r="AW105" s="114"/>
      <c r="AX105" s="114"/>
      <c r="AY105" s="114"/>
      <c r="AZ105" s="114"/>
      <c r="BA105" s="114"/>
      <c r="BB105" s="114"/>
      <c r="BC105" s="114"/>
      <c r="BD105" s="114"/>
      <c r="BE105" s="114"/>
      <c r="BF105" s="114"/>
      <c r="BG105" s="114"/>
      <c r="BH105" s="114"/>
      <c r="BI105" s="114"/>
      <c r="BJ105" s="114"/>
      <c r="BK105" s="114"/>
      <c r="BL105" s="114"/>
      <c r="BM105" s="114"/>
      <c r="BP105" s="114"/>
      <c r="BQ105" s="114"/>
      <c r="BR105" s="114"/>
      <c r="BS105" s="114"/>
    </row>
    <row r="106" spans="1:71" s="103" customFormat="1" ht="60" customHeight="1">
      <c r="A106" s="114"/>
      <c r="B106" s="115"/>
      <c r="C106" s="114"/>
      <c r="D106" s="114"/>
      <c r="E106" s="102"/>
      <c r="F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c r="BA106" s="114"/>
      <c r="BB106" s="114"/>
      <c r="BC106" s="114"/>
      <c r="BD106" s="114"/>
      <c r="BE106" s="114"/>
      <c r="BF106" s="114"/>
      <c r="BG106" s="114"/>
      <c r="BH106" s="114"/>
      <c r="BI106" s="114"/>
      <c r="BJ106" s="114"/>
      <c r="BK106" s="114"/>
      <c r="BL106" s="114"/>
      <c r="BM106" s="114"/>
      <c r="BP106" s="114"/>
      <c r="BQ106" s="114"/>
      <c r="BR106" s="114"/>
      <c r="BS106" s="114"/>
    </row>
    <row r="107" spans="1:71" s="103" customFormat="1" ht="60" customHeight="1">
      <c r="A107" s="114"/>
      <c r="B107" s="115"/>
      <c r="C107" s="114"/>
      <c r="D107" s="114"/>
      <c r="E107" s="102"/>
      <c r="F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4"/>
      <c r="AV107" s="114"/>
      <c r="AW107" s="114"/>
      <c r="AX107" s="114"/>
      <c r="AY107" s="114"/>
      <c r="AZ107" s="114"/>
      <c r="BA107" s="114"/>
      <c r="BB107" s="114"/>
      <c r="BC107" s="114"/>
      <c r="BD107" s="114"/>
      <c r="BE107" s="114"/>
      <c r="BF107" s="114"/>
      <c r="BG107" s="114"/>
      <c r="BH107" s="114"/>
      <c r="BI107" s="114"/>
      <c r="BJ107" s="114"/>
      <c r="BK107" s="114"/>
      <c r="BL107" s="114"/>
      <c r="BM107" s="114"/>
      <c r="BP107" s="114"/>
      <c r="BQ107" s="114"/>
      <c r="BR107" s="114"/>
      <c r="BS107" s="114"/>
    </row>
    <row r="108" spans="1:71" s="103" customFormat="1" ht="60" customHeight="1">
      <c r="A108" s="114"/>
      <c r="B108" s="115"/>
      <c r="C108" s="114"/>
      <c r="D108" s="114"/>
      <c r="E108" s="102"/>
      <c r="F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4"/>
      <c r="AZ108" s="114"/>
      <c r="BA108" s="114"/>
      <c r="BB108" s="114"/>
      <c r="BC108" s="114"/>
      <c r="BD108" s="114"/>
      <c r="BE108" s="114"/>
      <c r="BF108" s="114"/>
      <c r="BG108" s="114"/>
      <c r="BH108" s="114"/>
      <c r="BI108" s="114"/>
      <c r="BJ108" s="114"/>
      <c r="BK108" s="114"/>
      <c r="BL108" s="114"/>
      <c r="BM108" s="114"/>
      <c r="BP108" s="114"/>
      <c r="BQ108" s="114"/>
      <c r="BR108" s="114"/>
      <c r="BS108" s="114"/>
    </row>
    <row r="109" spans="1:71" s="103" customFormat="1" ht="60" customHeight="1">
      <c r="A109" s="114"/>
      <c r="B109" s="115"/>
      <c r="C109" s="114"/>
      <c r="D109" s="114"/>
      <c r="E109" s="102"/>
      <c r="F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114"/>
      <c r="AT109" s="114"/>
      <c r="AU109" s="114"/>
      <c r="AV109" s="114"/>
      <c r="AW109" s="114"/>
      <c r="AX109" s="114"/>
      <c r="AY109" s="114"/>
      <c r="AZ109" s="114"/>
      <c r="BA109" s="114"/>
      <c r="BB109" s="114"/>
      <c r="BC109" s="114"/>
      <c r="BD109" s="114"/>
      <c r="BE109" s="114"/>
      <c r="BF109" s="114"/>
      <c r="BG109" s="114"/>
      <c r="BH109" s="114"/>
      <c r="BI109" s="114"/>
      <c r="BJ109" s="114"/>
      <c r="BK109" s="114"/>
      <c r="BL109" s="114"/>
      <c r="BM109" s="114"/>
      <c r="BP109" s="114"/>
      <c r="BQ109" s="114"/>
      <c r="BR109" s="114"/>
      <c r="BS109" s="114"/>
    </row>
    <row r="110" spans="1:71" s="103" customFormat="1" ht="60" customHeight="1">
      <c r="A110" s="114"/>
      <c r="B110" s="115"/>
      <c r="C110" s="114"/>
      <c r="D110" s="114"/>
      <c r="E110" s="102"/>
      <c r="F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c r="AS110" s="114"/>
      <c r="AT110" s="114"/>
      <c r="AU110" s="114"/>
      <c r="AV110" s="114"/>
      <c r="AW110" s="114"/>
      <c r="AX110" s="114"/>
      <c r="AY110" s="114"/>
      <c r="AZ110" s="114"/>
      <c r="BA110" s="114"/>
      <c r="BB110" s="114"/>
      <c r="BC110" s="114"/>
      <c r="BD110" s="114"/>
      <c r="BE110" s="114"/>
      <c r="BF110" s="114"/>
      <c r="BG110" s="114"/>
      <c r="BH110" s="114"/>
      <c r="BI110" s="114"/>
      <c r="BJ110" s="114"/>
      <c r="BK110" s="114"/>
      <c r="BL110" s="114"/>
      <c r="BM110" s="114"/>
      <c r="BP110" s="114"/>
      <c r="BQ110" s="114"/>
      <c r="BR110" s="114"/>
      <c r="BS110" s="114"/>
    </row>
    <row r="111" spans="1:71" s="103" customFormat="1" ht="60" customHeight="1">
      <c r="A111" s="114"/>
      <c r="B111" s="115"/>
      <c r="C111" s="114"/>
      <c r="D111" s="114"/>
      <c r="E111" s="102"/>
      <c r="F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4"/>
      <c r="AZ111" s="114"/>
      <c r="BA111" s="114"/>
      <c r="BB111" s="114"/>
      <c r="BC111" s="114"/>
      <c r="BD111" s="114"/>
      <c r="BE111" s="114"/>
      <c r="BF111" s="114"/>
      <c r="BG111" s="114"/>
      <c r="BH111" s="114"/>
      <c r="BI111" s="114"/>
      <c r="BJ111" s="114"/>
      <c r="BK111" s="114"/>
      <c r="BL111" s="114"/>
      <c r="BM111" s="114"/>
      <c r="BP111" s="114"/>
      <c r="BQ111" s="114"/>
      <c r="BR111" s="114"/>
      <c r="BS111" s="114"/>
    </row>
    <row r="112" spans="1:71" s="103" customFormat="1" ht="60" customHeight="1">
      <c r="A112" s="114"/>
      <c r="B112" s="115"/>
      <c r="C112" s="114"/>
      <c r="D112" s="114"/>
      <c r="E112" s="102"/>
      <c r="F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114"/>
      <c r="AT112" s="114"/>
      <c r="AU112" s="114"/>
      <c r="AV112" s="114"/>
      <c r="AW112" s="114"/>
      <c r="AX112" s="114"/>
      <c r="AY112" s="114"/>
      <c r="AZ112" s="114"/>
      <c r="BA112" s="114"/>
      <c r="BB112" s="114"/>
      <c r="BC112" s="114"/>
      <c r="BD112" s="114"/>
      <c r="BE112" s="114"/>
      <c r="BF112" s="114"/>
      <c r="BG112" s="114"/>
      <c r="BH112" s="114"/>
      <c r="BI112" s="114"/>
      <c r="BJ112" s="114"/>
      <c r="BK112" s="114"/>
      <c r="BL112" s="114"/>
      <c r="BM112" s="114"/>
      <c r="BP112" s="114"/>
      <c r="BQ112" s="114"/>
      <c r="BR112" s="114"/>
      <c r="BS112" s="114"/>
    </row>
    <row r="113" spans="1:71" s="103" customFormat="1" ht="60" customHeight="1">
      <c r="A113" s="114"/>
      <c r="B113" s="115"/>
      <c r="C113" s="114"/>
      <c r="D113" s="114"/>
      <c r="E113" s="102"/>
      <c r="F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c r="AV113" s="114"/>
      <c r="AW113" s="114"/>
      <c r="AX113" s="114"/>
      <c r="AY113" s="114"/>
      <c r="AZ113" s="114"/>
      <c r="BA113" s="114"/>
      <c r="BB113" s="114"/>
      <c r="BC113" s="114"/>
      <c r="BD113" s="114"/>
      <c r="BE113" s="114"/>
      <c r="BF113" s="114"/>
      <c r="BG113" s="114"/>
      <c r="BH113" s="114"/>
      <c r="BI113" s="114"/>
      <c r="BJ113" s="114"/>
      <c r="BK113" s="114"/>
      <c r="BL113" s="114"/>
      <c r="BM113" s="114"/>
      <c r="BP113" s="114"/>
      <c r="BQ113" s="114"/>
      <c r="BR113" s="114"/>
      <c r="BS113" s="114"/>
    </row>
    <row r="114" spans="1:71" s="103" customFormat="1" ht="60" customHeight="1">
      <c r="A114" s="114"/>
      <c r="B114" s="115"/>
      <c r="C114" s="114"/>
      <c r="D114" s="114"/>
      <c r="E114" s="102"/>
      <c r="F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4"/>
      <c r="AY114" s="114"/>
      <c r="AZ114" s="114"/>
      <c r="BA114" s="114"/>
      <c r="BB114" s="114"/>
      <c r="BC114" s="114"/>
      <c r="BD114" s="114"/>
      <c r="BE114" s="114"/>
      <c r="BF114" s="114"/>
      <c r="BG114" s="114"/>
      <c r="BH114" s="114"/>
      <c r="BI114" s="114"/>
      <c r="BJ114" s="114"/>
      <c r="BK114" s="114"/>
      <c r="BL114" s="114"/>
      <c r="BM114" s="114"/>
      <c r="BP114" s="114"/>
      <c r="BQ114" s="114"/>
      <c r="BR114" s="114"/>
      <c r="BS114" s="114"/>
    </row>
    <row r="115" spans="1:71" s="103" customFormat="1" ht="60" customHeight="1">
      <c r="A115" s="114"/>
      <c r="B115" s="115"/>
      <c r="C115" s="114"/>
      <c r="D115" s="114"/>
      <c r="E115" s="102"/>
      <c r="F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c r="AS115" s="114"/>
      <c r="AT115" s="114"/>
      <c r="AU115" s="114"/>
      <c r="AV115" s="114"/>
      <c r="AW115" s="114"/>
      <c r="AX115" s="114"/>
      <c r="AY115" s="114"/>
      <c r="AZ115" s="114"/>
      <c r="BA115" s="114"/>
      <c r="BB115" s="114"/>
      <c r="BC115" s="114"/>
      <c r="BD115" s="114"/>
      <c r="BE115" s="114"/>
      <c r="BF115" s="114"/>
      <c r="BG115" s="114"/>
      <c r="BH115" s="114"/>
      <c r="BI115" s="114"/>
      <c r="BJ115" s="114"/>
      <c r="BK115" s="114"/>
      <c r="BL115" s="114"/>
      <c r="BM115" s="114"/>
      <c r="BP115" s="114"/>
      <c r="BQ115" s="114"/>
      <c r="BR115" s="114"/>
      <c r="BS115" s="114"/>
    </row>
    <row r="116" spans="1:71" s="103" customFormat="1" ht="60" customHeight="1">
      <c r="A116" s="114"/>
      <c r="B116" s="115"/>
      <c r="C116" s="114"/>
      <c r="D116" s="114"/>
      <c r="E116" s="102"/>
      <c r="F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c r="AS116" s="114"/>
      <c r="AT116" s="114"/>
      <c r="AU116" s="114"/>
      <c r="AV116" s="114"/>
      <c r="AW116" s="114"/>
      <c r="AX116" s="114"/>
      <c r="AY116" s="114"/>
      <c r="AZ116" s="114"/>
      <c r="BA116" s="114"/>
      <c r="BB116" s="114"/>
      <c r="BC116" s="114"/>
      <c r="BD116" s="114"/>
      <c r="BE116" s="114"/>
      <c r="BF116" s="114"/>
      <c r="BG116" s="114"/>
      <c r="BH116" s="114"/>
      <c r="BI116" s="114"/>
      <c r="BJ116" s="114"/>
      <c r="BK116" s="114"/>
      <c r="BL116" s="114"/>
      <c r="BM116" s="114"/>
      <c r="BP116" s="114"/>
      <c r="BQ116" s="114"/>
      <c r="BR116" s="114"/>
      <c r="BS116" s="114"/>
    </row>
    <row r="117" spans="1:71" s="103" customFormat="1" ht="60" customHeight="1">
      <c r="A117" s="114"/>
      <c r="B117" s="115"/>
      <c r="C117" s="114"/>
      <c r="D117" s="114"/>
      <c r="E117" s="102"/>
      <c r="F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c r="AS117" s="114"/>
      <c r="AT117" s="114"/>
      <c r="AU117" s="114"/>
      <c r="AV117" s="114"/>
      <c r="AW117" s="114"/>
      <c r="AX117" s="114"/>
      <c r="AY117" s="114"/>
      <c r="AZ117" s="114"/>
      <c r="BA117" s="114"/>
      <c r="BB117" s="114"/>
      <c r="BC117" s="114"/>
      <c r="BD117" s="114"/>
      <c r="BE117" s="114"/>
      <c r="BF117" s="114"/>
      <c r="BG117" s="114"/>
      <c r="BH117" s="114"/>
      <c r="BI117" s="114"/>
      <c r="BJ117" s="114"/>
      <c r="BK117" s="114"/>
      <c r="BL117" s="114"/>
      <c r="BM117" s="114"/>
      <c r="BP117" s="114"/>
      <c r="BQ117" s="114"/>
      <c r="BR117" s="114"/>
      <c r="BS117" s="114"/>
    </row>
    <row r="118" spans="1:71" s="103" customFormat="1" ht="60" customHeight="1">
      <c r="A118" s="114"/>
      <c r="B118" s="115"/>
      <c r="C118" s="114"/>
      <c r="D118" s="114"/>
      <c r="E118" s="102"/>
      <c r="F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c r="AV118" s="114"/>
      <c r="AW118" s="114"/>
      <c r="AX118" s="114"/>
      <c r="AY118" s="114"/>
      <c r="AZ118" s="114"/>
      <c r="BA118" s="114"/>
      <c r="BB118" s="114"/>
      <c r="BC118" s="114"/>
      <c r="BD118" s="114"/>
      <c r="BE118" s="114"/>
      <c r="BF118" s="114"/>
      <c r="BG118" s="114"/>
      <c r="BH118" s="114"/>
      <c r="BI118" s="114"/>
      <c r="BJ118" s="114"/>
      <c r="BK118" s="114"/>
      <c r="BL118" s="114"/>
      <c r="BM118" s="114"/>
      <c r="BP118" s="114"/>
      <c r="BQ118" s="114"/>
      <c r="BR118" s="114"/>
      <c r="BS118" s="114"/>
    </row>
    <row r="119" spans="1:71" s="103" customFormat="1" ht="60" customHeight="1">
      <c r="A119" s="114"/>
      <c r="B119" s="115"/>
      <c r="C119" s="114"/>
      <c r="D119" s="114"/>
      <c r="E119" s="102"/>
      <c r="F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c r="AS119" s="114"/>
      <c r="AT119" s="114"/>
      <c r="AU119" s="114"/>
      <c r="AV119" s="114"/>
      <c r="AW119" s="114"/>
      <c r="AX119" s="114"/>
      <c r="AY119" s="114"/>
      <c r="AZ119" s="114"/>
      <c r="BA119" s="114"/>
      <c r="BB119" s="114"/>
      <c r="BC119" s="114"/>
      <c r="BD119" s="114"/>
      <c r="BE119" s="114"/>
      <c r="BF119" s="114"/>
      <c r="BG119" s="114"/>
      <c r="BH119" s="114"/>
      <c r="BI119" s="114"/>
      <c r="BJ119" s="114"/>
      <c r="BK119" s="114"/>
      <c r="BL119" s="114"/>
      <c r="BM119" s="114"/>
      <c r="BP119" s="114"/>
      <c r="BQ119" s="114"/>
      <c r="BR119" s="114"/>
      <c r="BS119" s="114"/>
    </row>
    <row r="120" spans="1:71" s="103" customFormat="1" ht="60" customHeight="1">
      <c r="A120" s="114"/>
      <c r="B120" s="115"/>
      <c r="C120" s="114"/>
      <c r="D120" s="114"/>
      <c r="E120" s="102"/>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4"/>
      <c r="AV120" s="114"/>
      <c r="AW120" s="114"/>
      <c r="AX120" s="114"/>
      <c r="AY120" s="114"/>
      <c r="AZ120" s="114"/>
      <c r="BA120" s="114"/>
      <c r="BB120" s="114"/>
      <c r="BC120" s="114"/>
      <c r="BD120" s="114"/>
      <c r="BE120" s="114"/>
      <c r="BF120" s="114"/>
      <c r="BG120" s="114"/>
      <c r="BH120" s="114"/>
      <c r="BI120" s="114"/>
      <c r="BJ120" s="114"/>
      <c r="BK120" s="114"/>
      <c r="BL120" s="114"/>
      <c r="BM120" s="114"/>
      <c r="BP120" s="114"/>
      <c r="BQ120" s="114"/>
      <c r="BR120" s="114"/>
      <c r="BS120" s="114"/>
    </row>
    <row r="121" spans="1:71" s="103" customFormat="1" ht="60" customHeight="1">
      <c r="A121" s="114"/>
      <c r="B121" s="115"/>
      <c r="C121" s="114"/>
      <c r="D121" s="114"/>
      <c r="E121" s="102"/>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4"/>
      <c r="AV121" s="114"/>
      <c r="AW121" s="114"/>
      <c r="AX121" s="114"/>
      <c r="AY121" s="114"/>
      <c r="AZ121" s="114"/>
      <c r="BA121" s="114"/>
      <c r="BB121" s="114"/>
      <c r="BC121" s="114"/>
      <c r="BD121" s="114"/>
      <c r="BE121" s="114"/>
      <c r="BF121" s="114"/>
      <c r="BG121" s="114"/>
      <c r="BH121" s="114"/>
      <c r="BI121" s="114"/>
      <c r="BJ121" s="114"/>
      <c r="BK121" s="114"/>
      <c r="BL121" s="114"/>
      <c r="BM121" s="114"/>
      <c r="BP121" s="114"/>
      <c r="BQ121" s="114"/>
      <c r="BR121" s="114"/>
      <c r="BS121" s="114"/>
    </row>
    <row r="122" spans="1:71" s="103" customFormat="1" ht="60" customHeight="1">
      <c r="A122" s="114"/>
      <c r="B122" s="115"/>
      <c r="C122" s="114"/>
      <c r="D122" s="114"/>
      <c r="E122" s="102"/>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4"/>
      <c r="AV122" s="114"/>
      <c r="AW122" s="114"/>
      <c r="AX122" s="114"/>
      <c r="AY122" s="114"/>
      <c r="AZ122" s="114"/>
      <c r="BA122" s="114"/>
      <c r="BB122" s="114"/>
      <c r="BC122" s="114"/>
      <c r="BD122" s="114"/>
      <c r="BE122" s="114"/>
      <c r="BF122" s="114"/>
      <c r="BG122" s="114"/>
      <c r="BH122" s="114"/>
      <c r="BI122" s="114"/>
      <c r="BJ122" s="114"/>
      <c r="BK122" s="114"/>
      <c r="BL122" s="114"/>
      <c r="BM122" s="114"/>
      <c r="BP122" s="114"/>
      <c r="BQ122" s="114"/>
      <c r="BR122" s="114"/>
      <c r="BS122" s="114"/>
    </row>
    <row r="123" spans="1:71" s="103" customFormat="1" ht="60" customHeight="1">
      <c r="A123" s="114"/>
      <c r="B123" s="115"/>
      <c r="C123" s="114"/>
      <c r="D123" s="114"/>
      <c r="E123" s="102"/>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4"/>
      <c r="AV123" s="114"/>
      <c r="AW123" s="114"/>
      <c r="AX123" s="114"/>
      <c r="AY123" s="114"/>
      <c r="AZ123" s="114"/>
      <c r="BA123" s="114"/>
      <c r="BB123" s="114"/>
      <c r="BC123" s="114"/>
      <c r="BD123" s="114"/>
      <c r="BE123" s="114"/>
      <c r="BF123" s="114"/>
      <c r="BG123" s="114"/>
      <c r="BH123" s="114"/>
      <c r="BI123" s="114"/>
      <c r="BJ123" s="114"/>
      <c r="BK123" s="114"/>
      <c r="BL123" s="114"/>
      <c r="BM123" s="114"/>
      <c r="BP123" s="114"/>
      <c r="BQ123" s="114"/>
      <c r="BR123" s="114"/>
      <c r="BS123" s="114"/>
    </row>
    <row r="124" spans="1:71" s="103" customFormat="1" ht="60" customHeight="1">
      <c r="A124" s="114"/>
      <c r="B124" s="115"/>
      <c r="C124" s="114"/>
      <c r="D124" s="114"/>
      <c r="E124" s="102"/>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4"/>
      <c r="AV124" s="114"/>
      <c r="AW124" s="114"/>
      <c r="AX124" s="114"/>
      <c r="AY124" s="114"/>
      <c r="AZ124" s="114"/>
      <c r="BA124" s="114"/>
      <c r="BB124" s="114"/>
      <c r="BC124" s="114"/>
      <c r="BD124" s="114"/>
      <c r="BE124" s="114"/>
      <c r="BF124" s="114"/>
      <c r="BG124" s="114"/>
      <c r="BH124" s="114"/>
      <c r="BI124" s="114"/>
      <c r="BJ124" s="114"/>
      <c r="BK124" s="114"/>
      <c r="BL124" s="114"/>
      <c r="BM124" s="114"/>
      <c r="BP124" s="114"/>
      <c r="BQ124" s="114"/>
      <c r="BR124" s="114"/>
      <c r="BS124" s="114"/>
    </row>
    <row r="125" spans="1:71" s="103" customFormat="1" ht="60" customHeight="1">
      <c r="A125" s="114"/>
      <c r="B125" s="115"/>
      <c r="C125" s="114"/>
      <c r="D125" s="114"/>
      <c r="E125" s="102"/>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4"/>
      <c r="AY125" s="114"/>
      <c r="AZ125" s="114"/>
      <c r="BA125" s="114"/>
      <c r="BB125" s="114"/>
      <c r="BC125" s="114"/>
      <c r="BD125" s="114"/>
      <c r="BE125" s="114"/>
      <c r="BF125" s="114"/>
      <c r="BG125" s="114"/>
      <c r="BH125" s="114"/>
      <c r="BI125" s="114"/>
      <c r="BJ125" s="114"/>
      <c r="BK125" s="114"/>
      <c r="BL125" s="114"/>
      <c r="BM125" s="114"/>
      <c r="BP125" s="114"/>
      <c r="BQ125" s="114"/>
      <c r="BR125" s="114"/>
      <c r="BS125" s="114"/>
    </row>
    <row r="126" spans="1:71" s="103" customFormat="1" ht="60" customHeight="1">
      <c r="A126" s="114"/>
      <c r="B126" s="115"/>
      <c r="C126" s="114"/>
      <c r="D126" s="114"/>
      <c r="E126" s="102"/>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4"/>
      <c r="AV126" s="114"/>
      <c r="AW126" s="114"/>
      <c r="AX126" s="114"/>
      <c r="AY126" s="114"/>
      <c r="AZ126" s="114"/>
      <c r="BA126" s="114"/>
      <c r="BB126" s="114"/>
      <c r="BC126" s="114"/>
      <c r="BD126" s="114"/>
      <c r="BE126" s="114"/>
      <c r="BF126" s="114"/>
      <c r="BG126" s="114"/>
      <c r="BH126" s="114"/>
      <c r="BI126" s="114"/>
      <c r="BJ126" s="114"/>
      <c r="BK126" s="114"/>
      <c r="BL126" s="114"/>
      <c r="BM126" s="114"/>
      <c r="BP126" s="114"/>
      <c r="BQ126" s="114"/>
      <c r="BR126" s="114"/>
      <c r="BS126" s="114"/>
    </row>
    <row r="127" spans="1:71" s="103" customFormat="1" ht="60" customHeight="1">
      <c r="A127" s="114"/>
      <c r="B127" s="115"/>
      <c r="C127" s="114"/>
      <c r="D127" s="114"/>
      <c r="E127" s="102"/>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4"/>
      <c r="AV127" s="114"/>
      <c r="AW127" s="114"/>
      <c r="AX127" s="114"/>
      <c r="AY127" s="114"/>
      <c r="AZ127" s="114"/>
      <c r="BA127" s="114"/>
      <c r="BB127" s="114"/>
      <c r="BC127" s="114"/>
      <c r="BD127" s="114"/>
      <c r="BE127" s="114"/>
      <c r="BF127" s="114"/>
      <c r="BG127" s="114"/>
      <c r="BH127" s="114"/>
      <c r="BI127" s="114"/>
      <c r="BJ127" s="114"/>
      <c r="BK127" s="114"/>
      <c r="BL127" s="114"/>
      <c r="BM127" s="114"/>
      <c r="BP127" s="114"/>
      <c r="BQ127" s="114"/>
      <c r="BR127" s="114"/>
      <c r="BS127" s="114"/>
    </row>
    <row r="128" spans="1:71" s="103" customFormat="1" ht="60" customHeight="1">
      <c r="A128" s="114"/>
      <c r="B128" s="115"/>
      <c r="C128" s="114"/>
      <c r="D128" s="114"/>
      <c r="E128" s="102"/>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4"/>
      <c r="AV128" s="114"/>
      <c r="AW128" s="114"/>
      <c r="AX128" s="114"/>
      <c r="AY128" s="114"/>
      <c r="AZ128" s="114"/>
      <c r="BA128" s="114"/>
      <c r="BB128" s="114"/>
      <c r="BC128" s="114"/>
      <c r="BD128" s="114"/>
      <c r="BE128" s="114"/>
      <c r="BF128" s="114"/>
      <c r="BG128" s="114"/>
      <c r="BH128" s="114"/>
      <c r="BI128" s="114"/>
      <c r="BJ128" s="114"/>
      <c r="BK128" s="114"/>
      <c r="BL128" s="114"/>
      <c r="BM128" s="114"/>
      <c r="BP128" s="114"/>
      <c r="BQ128" s="114"/>
      <c r="BR128" s="114"/>
      <c r="BS128" s="114"/>
    </row>
    <row r="129" spans="1:71" s="103" customFormat="1" ht="60" customHeight="1">
      <c r="A129" s="114"/>
      <c r="B129" s="115"/>
      <c r="C129" s="114"/>
      <c r="D129" s="114"/>
      <c r="E129" s="102"/>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c r="AO129" s="114"/>
      <c r="AP129" s="114"/>
      <c r="AQ129" s="114"/>
      <c r="AR129" s="114"/>
      <c r="AS129" s="114"/>
      <c r="AT129" s="114"/>
      <c r="AU129" s="114"/>
      <c r="AV129" s="114"/>
      <c r="AW129" s="114"/>
      <c r="AX129" s="114"/>
      <c r="AY129" s="114"/>
      <c r="AZ129" s="114"/>
      <c r="BA129" s="114"/>
      <c r="BB129" s="114"/>
      <c r="BC129" s="114"/>
      <c r="BD129" s="114"/>
      <c r="BE129" s="114"/>
      <c r="BF129" s="114"/>
      <c r="BG129" s="114"/>
      <c r="BH129" s="114"/>
      <c r="BI129" s="114"/>
      <c r="BJ129" s="114"/>
      <c r="BK129" s="114"/>
      <c r="BL129" s="114"/>
      <c r="BM129" s="114"/>
      <c r="BP129" s="114"/>
      <c r="BQ129" s="114"/>
      <c r="BR129" s="114"/>
      <c r="BS129" s="114"/>
    </row>
    <row r="130" spans="1:71" s="103" customFormat="1" ht="60" customHeight="1">
      <c r="A130" s="114"/>
      <c r="B130" s="115"/>
      <c r="C130" s="114"/>
      <c r="D130" s="114"/>
      <c r="E130" s="102"/>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114"/>
      <c r="AR130" s="114"/>
      <c r="AS130" s="114"/>
      <c r="AT130" s="114"/>
      <c r="AU130" s="114"/>
      <c r="AV130" s="114"/>
      <c r="AW130" s="114"/>
      <c r="AX130" s="114"/>
      <c r="AY130" s="114"/>
      <c r="AZ130" s="114"/>
      <c r="BA130" s="114"/>
      <c r="BB130" s="114"/>
      <c r="BC130" s="114"/>
      <c r="BD130" s="114"/>
      <c r="BE130" s="114"/>
      <c r="BF130" s="114"/>
      <c r="BG130" s="114"/>
      <c r="BH130" s="114"/>
      <c r="BI130" s="114"/>
      <c r="BJ130" s="114"/>
      <c r="BK130" s="114"/>
      <c r="BL130" s="114"/>
      <c r="BM130" s="114"/>
      <c r="BP130" s="114"/>
      <c r="BQ130" s="114"/>
      <c r="BR130" s="114"/>
      <c r="BS130" s="114"/>
    </row>
    <row r="131" spans="1:71" s="103" customFormat="1" ht="60" customHeight="1">
      <c r="A131" s="114"/>
      <c r="B131" s="115"/>
      <c r="C131" s="114"/>
      <c r="D131" s="114"/>
      <c r="E131" s="102"/>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c r="AV131" s="114"/>
      <c r="AW131" s="114"/>
      <c r="AX131" s="114"/>
      <c r="AY131" s="114"/>
      <c r="AZ131" s="114"/>
      <c r="BA131" s="114"/>
      <c r="BB131" s="114"/>
      <c r="BC131" s="114"/>
      <c r="BD131" s="114"/>
      <c r="BE131" s="114"/>
      <c r="BF131" s="114"/>
      <c r="BG131" s="114"/>
      <c r="BH131" s="114"/>
      <c r="BI131" s="114"/>
      <c r="BJ131" s="114"/>
      <c r="BK131" s="114"/>
      <c r="BL131" s="114"/>
      <c r="BM131" s="114"/>
      <c r="BP131" s="114"/>
      <c r="BQ131" s="114"/>
      <c r="BR131" s="114"/>
      <c r="BS131" s="114"/>
    </row>
    <row r="132" spans="1:71" s="103" customFormat="1" ht="60" customHeight="1">
      <c r="A132" s="114"/>
      <c r="B132" s="115"/>
      <c r="C132" s="114"/>
      <c r="D132" s="114"/>
      <c r="E132" s="102"/>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114"/>
      <c r="AT132" s="114"/>
      <c r="AU132" s="114"/>
      <c r="AV132" s="114"/>
      <c r="AW132" s="114"/>
      <c r="AX132" s="114"/>
      <c r="AY132" s="114"/>
      <c r="AZ132" s="114"/>
      <c r="BA132" s="114"/>
      <c r="BB132" s="114"/>
      <c r="BC132" s="114"/>
      <c r="BD132" s="114"/>
      <c r="BE132" s="114"/>
      <c r="BF132" s="114"/>
      <c r="BG132" s="114"/>
      <c r="BH132" s="114"/>
      <c r="BI132" s="114"/>
      <c r="BJ132" s="114"/>
      <c r="BK132" s="114"/>
      <c r="BL132" s="114"/>
      <c r="BM132" s="114"/>
      <c r="BP132" s="114"/>
      <c r="BQ132" s="114"/>
      <c r="BR132" s="114"/>
      <c r="BS132" s="114"/>
    </row>
    <row r="133" spans="1:71" s="103" customFormat="1" ht="60" customHeight="1">
      <c r="A133" s="114"/>
      <c r="B133" s="115"/>
      <c r="C133" s="114"/>
      <c r="D133" s="114"/>
      <c r="E133" s="102"/>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c r="AS133" s="114"/>
      <c r="AT133" s="114"/>
      <c r="AU133" s="114"/>
      <c r="AV133" s="114"/>
      <c r="AW133" s="114"/>
      <c r="AX133" s="114"/>
      <c r="AY133" s="114"/>
      <c r="AZ133" s="114"/>
      <c r="BA133" s="114"/>
      <c r="BB133" s="114"/>
      <c r="BC133" s="114"/>
      <c r="BD133" s="114"/>
      <c r="BE133" s="114"/>
      <c r="BF133" s="114"/>
      <c r="BG133" s="114"/>
      <c r="BH133" s="114"/>
      <c r="BI133" s="114"/>
      <c r="BJ133" s="114"/>
      <c r="BK133" s="114"/>
      <c r="BL133" s="114"/>
      <c r="BM133" s="114"/>
      <c r="BP133" s="114"/>
      <c r="BQ133" s="114"/>
      <c r="BR133" s="114"/>
      <c r="BS133" s="114"/>
    </row>
    <row r="134" spans="1:71" s="103" customFormat="1" ht="60" customHeight="1">
      <c r="A134" s="114"/>
      <c r="B134" s="115"/>
      <c r="C134" s="114"/>
      <c r="D134" s="114"/>
      <c r="E134" s="102"/>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14"/>
      <c r="AT134" s="114"/>
      <c r="AU134" s="114"/>
      <c r="AV134" s="114"/>
      <c r="AW134" s="114"/>
      <c r="AX134" s="114"/>
      <c r="AY134" s="114"/>
      <c r="AZ134" s="114"/>
      <c r="BA134" s="114"/>
      <c r="BB134" s="114"/>
      <c r="BC134" s="114"/>
      <c r="BD134" s="114"/>
      <c r="BE134" s="114"/>
      <c r="BF134" s="114"/>
      <c r="BG134" s="114"/>
      <c r="BH134" s="114"/>
      <c r="BI134" s="114"/>
      <c r="BJ134" s="114"/>
      <c r="BK134" s="114"/>
      <c r="BL134" s="114"/>
      <c r="BM134" s="114"/>
      <c r="BP134" s="114"/>
      <c r="BQ134" s="114"/>
      <c r="BR134" s="114"/>
      <c r="BS134" s="114"/>
    </row>
    <row r="135" spans="1:71" s="103" customFormat="1" ht="60" customHeight="1">
      <c r="A135" s="114"/>
      <c r="B135" s="115"/>
      <c r="C135" s="114"/>
      <c r="D135" s="114"/>
      <c r="E135" s="102"/>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c r="AS135" s="114"/>
      <c r="AT135" s="114"/>
      <c r="AU135" s="114"/>
      <c r="AV135" s="114"/>
      <c r="AW135" s="114"/>
      <c r="AX135" s="114"/>
      <c r="AY135" s="114"/>
      <c r="AZ135" s="114"/>
      <c r="BA135" s="114"/>
      <c r="BB135" s="114"/>
      <c r="BC135" s="114"/>
      <c r="BD135" s="114"/>
      <c r="BE135" s="114"/>
      <c r="BF135" s="114"/>
      <c r="BG135" s="114"/>
      <c r="BH135" s="114"/>
      <c r="BI135" s="114"/>
      <c r="BJ135" s="114"/>
      <c r="BK135" s="114"/>
      <c r="BL135" s="114"/>
      <c r="BM135" s="114"/>
      <c r="BP135" s="114"/>
      <c r="BQ135" s="114"/>
      <c r="BR135" s="114"/>
      <c r="BS135" s="114"/>
    </row>
    <row r="136" spans="1:71" s="103" customFormat="1" ht="60" customHeight="1">
      <c r="A136" s="114"/>
      <c r="B136" s="115"/>
      <c r="C136" s="114"/>
      <c r="D136" s="114"/>
      <c r="E136" s="102"/>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4"/>
      <c r="AY136" s="114"/>
      <c r="AZ136" s="114"/>
      <c r="BA136" s="114"/>
      <c r="BB136" s="114"/>
      <c r="BC136" s="114"/>
      <c r="BD136" s="114"/>
      <c r="BE136" s="114"/>
      <c r="BF136" s="114"/>
      <c r="BG136" s="114"/>
      <c r="BH136" s="114"/>
      <c r="BI136" s="114"/>
      <c r="BJ136" s="114"/>
      <c r="BK136" s="114"/>
      <c r="BL136" s="114"/>
      <c r="BM136" s="114"/>
      <c r="BP136" s="114"/>
      <c r="BQ136" s="114"/>
      <c r="BR136" s="114"/>
      <c r="BS136" s="114"/>
    </row>
    <row r="137" spans="1:71" s="103" customFormat="1" ht="60" customHeight="1">
      <c r="A137" s="114"/>
      <c r="B137" s="115"/>
      <c r="C137" s="114"/>
      <c r="D137" s="114"/>
      <c r="E137" s="102"/>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114"/>
      <c r="AT137" s="114"/>
      <c r="AU137" s="114"/>
      <c r="AV137" s="114"/>
      <c r="AW137" s="114"/>
      <c r="AX137" s="114"/>
      <c r="AY137" s="114"/>
      <c r="AZ137" s="114"/>
      <c r="BA137" s="114"/>
      <c r="BB137" s="114"/>
      <c r="BC137" s="114"/>
      <c r="BD137" s="114"/>
      <c r="BE137" s="114"/>
      <c r="BF137" s="114"/>
      <c r="BG137" s="114"/>
      <c r="BH137" s="114"/>
      <c r="BI137" s="114"/>
      <c r="BJ137" s="114"/>
      <c r="BK137" s="114"/>
      <c r="BL137" s="114"/>
      <c r="BM137" s="114"/>
      <c r="BP137" s="114"/>
      <c r="BQ137" s="114"/>
      <c r="BR137" s="114"/>
      <c r="BS137" s="114"/>
    </row>
    <row r="138" spans="1:71" s="103" customFormat="1" ht="60" customHeight="1">
      <c r="A138" s="114"/>
      <c r="B138" s="115"/>
      <c r="C138" s="114"/>
      <c r="D138" s="114"/>
      <c r="E138" s="102"/>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c r="AS138" s="114"/>
      <c r="AT138" s="114"/>
      <c r="AU138" s="114"/>
      <c r="AV138" s="114"/>
      <c r="AW138" s="114"/>
      <c r="AX138" s="114"/>
      <c r="AY138" s="114"/>
      <c r="AZ138" s="114"/>
      <c r="BA138" s="114"/>
      <c r="BB138" s="114"/>
      <c r="BC138" s="114"/>
      <c r="BD138" s="114"/>
      <c r="BE138" s="114"/>
      <c r="BF138" s="114"/>
      <c r="BG138" s="114"/>
      <c r="BH138" s="114"/>
      <c r="BI138" s="114"/>
      <c r="BJ138" s="114"/>
      <c r="BK138" s="114"/>
      <c r="BL138" s="114"/>
      <c r="BM138" s="114"/>
      <c r="BP138" s="114"/>
      <c r="BQ138" s="114"/>
      <c r="BR138" s="114"/>
      <c r="BS138" s="114"/>
    </row>
    <row r="139" spans="1:71" s="103" customFormat="1" ht="60" customHeight="1">
      <c r="A139" s="114"/>
      <c r="B139" s="115"/>
      <c r="C139" s="114"/>
      <c r="D139" s="114"/>
      <c r="E139" s="102"/>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14"/>
      <c r="AT139" s="114"/>
      <c r="AU139" s="114"/>
      <c r="AV139" s="114"/>
      <c r="AW139" s="114"/>
      <c r="AX139" s="114"/>
      <c r="AY139" s="114"/>
      <c r="AZ139" s="114"/>
      <c r="BA139" s="114"/>
      <c r="BB139" s="114"/>
      <c r="BC139" s="114"/>
      <c r="BD139" s="114"/>
      <c r="BE139" s="114"/>
      <c r="BF139" s="114"/>
      <c r="BG139" s="114"/>
      <c r="BH139" s="114"/>
      <c r="BI139" s="114"/>
      <c r="BJ139" s="114"/>
      <c r="BK139" s="114"/>
      <c r="BL139" s="114"/>
      <c r="BM139" s="114"/>
      <c r="BP139" s="114"/>
      <c r="BQ139" s="114"/>
      <c r="BR139" s="114"/>
      <c r="BS139" s="114"/>
    </row>
    <row r="140" spans="1:71" s="103" customFormat="1" ht="60" customHeight="1">
      <c r="A140" s="114"/>
      <c r="B140" s="115"/>
      <c r="C140" s="114"/>
      <c r="D140" s="114"/>
      <c r="E140" s="102"/>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c r="AV140" s="114"/>
      <c r="AW140" s="114"/>
      <c r="AX140" s="114"/>
      <c r="AY140" s="114"/>
      <c r="AZ140" s="114"/>
      <c r="BA140" s="114"/>
      <c r="BB140" s="114"/>
      <c r="BC140" s="114"/>
      <c r="BD140" s="114"/>
      <c r="BE140" s="114"/>
      <c r="BF140" s="114"/>
      <c r="BG140" s="114"/>
      <c r="BH140" s="114"/>
      <c r="BI140" s="114"/>
      <c r="BJ140" s="114"/>
      <c r="BK140" s="114"/>
      <c r="BL140" s="114"/>
      <c r="BM140" s="114"/>
      <c r="BP140" s="114"/>
      <c r="BQ140" s="114"/>
      <c r="BR140" s="114"/>
      <c r="BS140" s="114"/>
    </row>
    <row r="141" spans="1:71" s="103" customFormat="1" ht="60" customHeight="1">
      <c r="A141" s="114"/>
      <c r="B141" s="115"/>
      <c r="C141" s="114"/>
      <c r="D141" s="114"/>
      <c r="E141" s="102"/>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14"/>
      <c r="AT141" s="114"/>
      <c r="AU141" s="114"/>
      <c r="AV141" s="114"/>
      <c r="AW141" s="114"/>
      <c r="AX141" s="114"/>
      <c r="AY141" s="114"/>
      <c r="AZ141" s="114"/>
      <c r="BA141" s="114"/>
      <c r="BB141" s="114"/>
      <c r="BC141" s="114"/>
      <c r="BD141" s="114"/>
      <c r="BE141" s="114"/>
      <c r="BF141" s="114"/>
      <c r="BG141" s="114"/>
      <c r="BH141" s="114"/>
      <c r="BI141" s="114"/>
      <c r="BJ141" s="114"/>
      <c r="BK141" s="114"/>
      <c r="BL141" s="114"/>
      <c r="BM141" s="114"/>
      <c r="BP141" s="114"/>
      <c r="BQ141" s="114"/>
      <c r="BR141" s="114"/>
      <c r="BS141" s="114"/>
    </row>
    <row r="142" spans="1:71" s="103" customFormat="1" ht="60" customHeight="1">
      <c r="A142" s="114"/>
      <c r="B142" s="115"/>
      <c r="C142" s="114"/>
      <c r="D142" s="114"/>
      <c r="E142" s="102"/>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c r="AS142" s="114"/>
      <c r="AT142" s="114"/>
      <c r="AU142" s="114"/>
      <c r="AV142" s="114"/>
      <c r="AW142" s="114"/>
      <c r="AX142" s="114"/>
      <c r="AY142" s="114"/>
      <c r="AZ142" s="114"/>
      <c r="BA142" s="114"/>
      <c r="BB142" s="114"/>
      <c r="BC142" s="114"/>
      <c r="BD142" s="114"/>
      <c r="BE142" s="114"/>
      <c r="BF142" s="114"/>
      <c r="BG142" s="114"/>
      <c r="BH142" s="114"/>
      <c r="BI142" s="114"/>
      <c r="BJ142" s="114"/>
      <c r="BK142" s="114"/>
      <c r="BL142" s="114"/>
      <c r="BM142" s="114"/>
      <c r="BP142" s="114"/>
      <c r="BQ142" s="114"/>
      <c r="BR142" s="114"/>
      <c r="BS142" s="114"/>
    </row>
    <row r="143" spans="1:71" s="103" customFormat="1" ht="60" customHeight="1">
      <c r="A143" s="114"/>
      <c r="B143" s="115"/>
      <c r="C143" s="114"/>
      <c r="D143" s="114"/>
      <c r="E143" s="102"/>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c r="AR143" s="114"/>
      <c r="AS143" s="114"/>
      <c r="AT143" s="114"/>
      <c r="AU143" s="114"/>
      <c r="AV143" s="114"/>
      <c r="AW143" s="114"/>
      <c r="AX143" s="114"/>
      <c r="AY143" s="114"/>
      <c r="AZ143" s="114"/>
      <c r="BA143" s="114"/>
      <c r="BB143" s="114"/>
      <c r="BC143" s="114"/>
      <c r="BD143" s="114"/>
      <c r="BE143" s="114"/>
      <c r="BF143" s="114"/>
      <c r="BG143" s="114"/>
      <c r="BH143" s="114"/>
      <c r="BI143" s="114"/>
      <c r="BJ143" s="114"/>
      <c r="BK143" s="114"/>
      <c r="BL143" s="114"/>
      <c r="BM143" s="114"/>
      <c r="BP143" s="114"/>
      <c r="BQ143" s="114"/>
      <c r="BR143" s="114"/>
      <c r="BS143" s="114"/>
    </row>
    <row r="144" spans="1:71" s="103" customFormat="1" ht="60" customHeight="1">
      <c r="A144" s="114"/>
      <c r="B144" s="115"/>
      <c r="C144" s="114"/>
      <c r="D144" s="114"/>
      <c r="E144" s="102"/>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4"/>
      <c r="AT144" s="114"/>
      <c r="AU144" s="114"/>
      <c r="AV144" s="114"/>
      <c r="AW144" s="114"/>
      <c r="AX144" s="114"/>
      <c r="AY144" s="114"/>
      <c r="AZ144" s="114"/>
      <c r="BA144" s="114"/>
      <c r="BB144" s="114"/>
      <c r="BC144" s="114"/>
      <c r="BD144" s="114"/>
      <c r="BE144" s="114"/>
      <c r="BF144" s="114"/>
      <c r="BG144" s="114"/>
      <c r="BH144" s="114"/>
      <c r="BI144" s="114"/>
      <c r="BJ144" s="114"/>
      <c r="BK144" s="114"/>
      <c r="BL144" s="114"/>
      <c r="BM144" s="114"/>
      <c r="BP144" s="114"/>
      <c r="BQ144" s="114"/>
      <c r="BR144" s="114"/>
      <c r="BS144" s="114"/>
    </row>
    <row r="145" spans="1:71" s="103" customFormat="1" ht="60" customHeight="1">
      <c r="A145" s="114"/>
      <c r="B145" s="115"/>
      <c r="C145" s="114"/>
      <c r="D145" s="114"/>
      <c r="E145" s="102"/>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c r="AQ145" s="114"/>
      <c r="AR145" s="114"/>
      <c r="AS145" s="114"/>
      <c r="AT145" s="114"/>
      <c r="AU145" s="114"/>
      <c r="AV145" s="114"/>
      <c r="AW145" s="114"/>
      <c r="AX145" s="114"/>
      <c r="AY145" s="114"/>
      <c r="AZ145" s="114"/>
      <c r="BA145" s="114"/>
      <c r="BB145" s="114"/>
      <c r="BC145" s="114"/>
      <c r="BD145" s="114"/>
      <c r="BE145" s="114"/>
      <c r="BF145" s="114"/>
      <c r="BG145" s="114"/>
      <c r="BH145" s="114"/>
      <c r="BI145" s="114"/>
      <c r="BJ145" s="114"/>
      <c r="BK145" s="114"/>
      <c r="BL145" s="114"/>
      <c r="BM145" s="114"/>
      <c r="BP145" s="114"/>
      <c r="BQ145" s="114"/>
      <c r="BR145" s="114"/>
      <c r="BS145" s="114"/>
    </row>
    <row r="146" spans="1:71" s="103" customFormat="1" ht="60" customHeight="1">
      <c r="A146" s="114"/>
      <c r="B146" s="115"/>
      <c r="C146" s="114"/>
      <c r="D146" s="114"/>
      <c r="E146" s="102"/>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c r="AR146" s="114"/>
      <c r="AS146" s="114"/>
      <c r="AT146" s="114"/>
      <c r="AU146" s="114"/>
      <c r="AV146" s="114"/>
      <c r="AW146" s="114"/>
      <c r="AX146" s="114"/>
      <c r="AY146" s="114"/>
      <c r="AZ146" s="114"/>
      <c r="BA146" s="114"/>
      <c r="BB146" s="114"/>
      <c r="BC146" s="114"/>
      <c r="BD146" s="114"/>
      <c r="BE146" s="114"/>
      <c r="BF146" s="114"/>
      <c r="BG146" s="114"/>
      <c r="BH146" s="114"/>
      <c r="BI146" s="114"/>
      <c r="BJ146" s="114"/>
      <c r="BK146" s="114"/>
      <c r="BL146" s="114"/>
      <c r="BM146" s="114"/>
      <c r="BP146" s="114"/>
      <c r="BQ146" s="114"/>
      <c r="BR146" s="114"/>
      <c r="BS146" s="114"/>
    </row>
    <row r="147" spans="1:71" s="103" customFormat="1" ht="60" customHeight="1">
      <c r="A147" s="114"/>
      <c r="B147" s="115"/>
      <c r="C147" s="114"/>
      <c r="D147" s="114"/>
      <c r="E147" s="102"/>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c r="AO147" s="114"/>
      <c r="AP147" s="114"/>
      <c r="AQ147" s="114"/>
      <c r="AR147" s="114"/>
      <c r="AS147" s="114"/>
      <c r="AT147" s="114"/>
      <c r="AU147" s="114"/>
      <c r="AV147" s="114"/>
      <c r="AW147" s="114"/>
      <c r="AX147" s="114"/>
      <c r="AY147" s="114"/>
      <c r="AZ147" s="114"/>
      <c r="BA147" s="114"/>
      <c r="BB147" s="114"/>
      <c r="BC147" s="114"/>
      <c r="BD147" s="114"/>
      <c r="BE147" s="114"/>
      <c r="BF147" s="114"/>
      <c r="BG147" s="114"/>
      <c r="BH147" s="114"/>
      <c r="BI147" s="114"/>
      <c r="BJ147" s="114"/>
      <c r="BK147" s="114"/>
      <c r="BL147" s="114"/>
      <c r="BM147" s="114"/>
      <c r="BP147" s="114"/>
      <c r="BQ147" s="114"/>
      <c r="BR147" s="114"/>
      <c r="BS147" s="114"/>
    </row>
    <row r="148" spans="1:71" s="103" customFormat="1" ht="60" customHeight="1">
      <c r="A148" s="114"/>
      <c r="B148" s="115"/>
      <c r="C148" s="114"/>
      <c r="D148" s="114"/>
      <c r="E148" s="102"/>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c r="AR148" s="114"/>
      <c r="AS148" s="114"/>
      <c r="AT148" s="114"/>
      <c r="AU148" s="114"/>
      <c r="AV148" s="114"/>
      <c r="AW148" s="114"/>
      <c r="AX148" s="114"/>
      <c r="AY148" s="114"/>
      <c r="AZ148" s="114"/>
      <c r="BA148" s="114"/>
      <c r="BB148" s="114"/>
      <c r="BC148" s="114"/>
      <c r="BD148" s="114"/>
      <c r="BE148" s="114"/>
      <c r="BF148" s="114"/>
      <c r="BG148" s="114"/>
      <c r="BH148" s="114"/>
      <c r="BI148" s="114"/>
      <c r="BJ148" s="114"/>
      <c r="BK148" s="114"/>
      <c r="BL148" s="114"/>
      <c r="BM148" s="114"/>
      <c r="BP148" s="114"/>
      <c r="BQ148" s="114"/>
      <c r="BR148" s="114"/>
      <c r="BS148" s="114"/>
    </row>
    <row r="149" spans="1:71" s="103" customFormat="1" ht="60" customHeight="1">
      <c r="A149" s="114"/>
      <c r="B149" s="115"/>
      <c r="C149" s="114"/>
      <c r="D149" s="114"/>
      <c r="E149" s="102"/>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c r="AW149" s="114"/>
      <c r="AX149" s="114"/>
      <c r="AY149" s="114"/>
      <c r="AZ149" s="114"/>
      <c r="BA149" s="114"/>
      <c r="BB149" s="114"/>
      <c r="BC149" s="114"/>
      <c r="BD149" s="114"/>
      <c r="BE149" s="114"/>
      <c r="BF149" s="114"/>
      <c r="BG149" s="114"/>
      <c r="BH149" s="114"/>
      <c r="BI149" s="114"/>
      <c r="BJ149" s="114"/>
      <c r="BK149" s="114"/>
      <c r="BL149" s="114"/>
      <c r="BM149" s="114"/>
      <c r="BP149" s="114"/>
      <c r="BQ149" s="114"/>
      <c r="BR149" s="114"/>
      <c r="BS149" s="114"/>
    </row>
    <row r="150" spans="1:71" s="103" customFormat="1" ht="60" customHeight="1">
      <c r="A150" s="114"/>
      <c r="B150" s="115"/>
      <c r="C150" s="114"/>
      <c r="D150" s="114"/>
      <c r="E150" s="102"/>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c r="AO150" s="114"/>
      <c r="AP150" s="114"/>
      <c r="AQ150" s="114"/>
      <c r="AR150" s="114"/>
      <c r="AS150" s="114"/>
      <c r="AT150" s="114"/>
      <c r="AU150" s="114"/>
      <c r="AV150" s="114"/>
      <c r="AW150" s="114"/>
      <c r="AX150" s="114"/>
      <c r="AY150" s="114"/>
      <c r="AZ150" s="114"/>
      <c r="BA150" s="114"/>
      <c r="BB150" s="114"/>
      <c r="BC150" s="114"/>
      <c r="BD150" s="114"/>
      <c r="BE150" s="114"/>
      <c r="BF150" s="114"/>
      <c r="BG150" s="114"/>
      <c r="BH150" s="114"/>
      <c r="BI150" s="114"/>
      <c r="BJ150" s="114"/>
      <c r="BK150" s="114"/>
      <c r="BL150" s="114"/>
      <c r="BM150" s="114"/>
      <c r="BP150" s="114"/>
      <c r="BQ150" s="114"/>
      <c r="BR150" s="114"/>
      <c r="BS150" s="114"/>
    </row>
    <row r="151" spans="1:71" s="103" customFormat="1" ht="60" customHeight="1">
      <c r="A151" s="114"/>
      <c r="B151" s="115"/>
      <c r="C151" s="114"/>
      <c r="D151" s="114"/>
      <c r="E151" s="102"/>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c r="AO151" s="114"/>
      <c r="AP151" s="114"/>
      <c r="AQ151" s="114"/>
      <c r="AR151" s="114"/>
      <c r="AS151" s="114"/>
      <c r="AT151" s="114"/>
      <c r="AU151" s="114"/>
      <c r="AV151" s="114"/>
      <c r="AW151" s="114"/>
      <c r="AX151" s="114"/>
      <c r="AY151" s="114"/>
      <c r="AZ151" s="114"/>
      <c r="BA151" s="114"/>
      <c r="BB151" s="114"/>
      <c r="BC151" s="114"/>
      <c r="BD151" s="114"/>
      <c r="BE151" s="114"/>
      <c r="BF151" s="114"/>
      <c r="BG151" s="114"/>
      <c r="BH151" s="114"/>
      <c r="BI151" s="114"/>
      <c r="BJ151" s="114"/>
      <c r="BK151" s="114"/>
      <c r="BL151" s="114"/>
      <c r="BM151" s="114"/>
      <c r="BP151" s="114"/>
      <c r="BQ151" s="114"/>
      <c r="BR151" s="114"/>
      <c r="BS151" s="114"/>
    </row>
    <row r="152" spans="1:71" s="103" customFormat="1" ht="60" customHeight="1">
      <c r="A152" s="114"/>
      <c r="B152" s="115"/>
      <c r="C152" s="114"/>
      <c r="D152" s="114"/>
      <c r="E152" s="102"/>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c r="AO152" s="114"/>
      <c r="AP152" s="114"/>
      <c r="AQ152" s="114"/>
      <c r="AR152" s="114"/>
      <c r="AS152" s="114"/>
      <c r="AT152" s="114"/>
      <c r="AU152" s="114"/>
      <c r="AV152" s="114"/>
      <c r="AW152" s="114"/>
      <c r="AX152" s="114"/>
      <c r="AY152" s="114"/>
      <c r="AZ152" s="114"/>
      <c r="BA152" s="114"/>
      <c r="BB152" s="114"/>
      <c r="BC152" s="114"/>
      <c r="BD152" s="114"/>
      <c r="BE152" s="114"/>
      <c r="BF152" s="114"/>
      <c r="BG152" s="114"/>
      <c r="BH152" s="114"/>
      <c r="BI152" s="114"/>
      <c r="BJ152" s="114"/>
      <c r="BK152" s="114"/>
      <c r="BL152" s="114"/>
      <c r="BM152" s="114"/>
      <c r="BP152" s="114"/>
      <c r="BQ152" s="114"/>
      <c r="BR152" s="114"/>
      <c r="BS152" s="114"/>
    </row>
    <row r="153" spans="1:71" s="103" customFormat="1" ht="60" customHeight="1">
      <c r="A153" s="114"/>
      <c r="B153" s="115"/>
      <c r="C153" s="114"/>
      <c r="D153" s="114"/>
      <c r="E153" s="102"/>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c r="AO153" s="114"/>
      <c r="AP153" s="114"/>
      <c r="AQ153" s="114"/>
      <c r="AR153" s="114"/>
      <c r="AS153" s="114"/>
      <c r="AT153" s="114"/>
      <c r="AU153" s="114"/>
      <c r="AV153" s="114"/>
      <c r="AW153" s="114"/>
      <c r="AX153" s="114"/>
      <c r="AY153" s="114"/>
      <c r="AZ153" s="114"/>
      <c r="BA153" s="114"/>
      <c r="BB153" s="114"/>
      <c r="BC153" s="114"/>
      <c r="BD153" s="114"/>
      <c r="BE153" s="114"/>
      <c r="BF153" s="114"/>
      <c r="BG153" s="114"/>
      <c r="BH153" s="114"/>
      <c r="BI153" s="114"/>
      <c r="BJ153" s="114"/>
      <c r="BK153" s="114"/>
      <c r="BL153" s="114"/>
      <c r="BM153" s="114"/>
      <c r="BP153" s="114"/>
      <c r="BQ153" s="114"/>
      <c r="BR153" s="114"/>
      <c r="BS153" s="114"/>
    </row>
    <row r="154" spans="1:71" s="103" customFormat="1" ht="60" customHeight="1">
      <c r="A154" s="114"/>
      <c r="B154" s="115"/>
      <c r="C154" s="114"/>
      <c r="D154" s="114"/>
      <c r="E154" s="102"/>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c r="AO154" s="114"/>
      <c r="AP154" s="114"/>
      <c r="AQ154" s="114"/>
      <c r="AR154" s="114"/>
      <c r="AS154" s="114"/>
      <c r="AT154" s="114"/>
      <c r="AU154" s="114"/>
      <c r="AV154" s="114"/>
      <c r="AW154" s="114"/>
      <c r="AX154" s="114"/>
      <c r="AY154" s="114"/>
      <c r="AZ154" s="114"/>
      <c r="BA154" s="114"/>
      <c r="BB154" s="114"/>
      <c r="BC154" s="114"/>
      <c r="BD154" s="114"/>
      <c r="BE154" s="114"/>
      <c r="BF154" s="114"/>
      <c r="BG154" s="114"/>
      <c r="BH154" s="114"/>
      <c r="BI154" s="114"/>
      <c r="BJ154" s="114"/>
      <c r="BK154" s="114"/>
      <c r="BL154" s="114"/>
      <c r="BM154" s="114"/>
      <c r="BP154" s="114"/>
      <c r="BQ154" s="114"/>
      <c r="BR154" s="114"/>
      <c r="BS154" s="114"/>
    </row>
    <row r="155" spans="1:71" s="103" customFormat="1" ht="60" customHeight="1">
      <c r="A155" s="114"/>
      <c r="B155" s="115"/>
      <c r="C155" s="114"/>
      <c r="D155" s="114"/>
      <c r="E155" s="102"/>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c r="AO155" s="114"/>
      <c r="AP155" s="114"/>
      <c r="AQ155" s="114"/>
      <c r="AR155" s="114"/>
      <c r="AS155" s="114"/>
      <c r="AT155" s="114"/>
      <c r="AU155" s="114"/>
      <c r="AV155" s="114"/>
      <c r="AW155" s="114"/>
      <c r="AX155" s="114"/>
      <c r="AY155" s="114"/>
      <c r="AZ155" s="114"/>
      <c r="BA155" s="114"/>
      <c r="BB155" s="114"/>
      <c r="BC155" s="114"/>
      <c r="BD155" s="114"/>
      <c r="BE155" s="114"/>
      <c r="BF155" s="114"/>
      <c r="BG155" s="114"/>
      <c r="BH155" s="114"/>
      <c r="BI155" s="114"/>
      <c r="BJ155" s="114"/>
      <c r="BK155" s="114"/>
      <c r="BL155" s="114"/>
      <c r="BM155" s="114"/>
      <c r="BP155" s="114"/>
      <c r="BQ155" s="114"/>
      <c r="BR155" s="114"/>
      <c r="BS155" s="114"/>
    </row>
    <row r="156" spans="1:71" s="103" customFormat="1" ht="60" customHeight="1">
      <c r="A156" s="114"/>
      <c r="B156" s="115"/>
      <c r="C156" s="114"/>
      <c r="D156" s="114"/>
      <c r="E156" s="102"/>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c r="AO156" s="114"/>
      <c r="AP156" s="114"/>
      <c r="AQ156" s="114"/>
      <c r="AR156" s="114"/>
      <c r="AS156" s="114"/>
      <c r="AT156" s="114"/>
      <c r="AU156" s="114"/>
      <c r="AV156" s="114"/>
      <c r="AW156" s="114"/>
      <c r="AX156" s="114"/>
      <c r="AY156" s="114"/>
      <c r="AZ156" s="114"/>
      <c r="BA156" s="114"/>
      <c r="BB156" s="114"/>
      <c r="BC156" s="114"/>
      <c r="BD156" s="114"/>
      <c r="BE156" s="114"/>
      <c r="BF156" s="114"/>
      <c r="BG156" s="114"/>
      <c r="BH156" s="114"/>
      <c r="BI156" s="114"/>
      <c r="BJ156" s="114"/>
      <c r="BK156" s="114"/>
      <c r="BL156" s="114"/>
      <c r="BM156" s="114"/>
      <c r="BP156" s="114"/>
      <c r="BQ156" s="114"/>
      <c r="BR156" s="114"/>
      <c r="BS156" s="114"/>
    </row>
    <row r="157" spans="1:71" s="103" customFormat="1" ht="60" customHeight="1">
      <c r="A157" s="114"/>
      <c r="B157" s="115"/>
      <c r="C157" s="114"/>
      <c r="D157" s="114"/>
      <c r="E157" s="102"/>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c r="AO157" s="114"/>
      <c r="AP157" s="114"/>
      <c r="AQ157" s="114"/>
      <c r="AR157" s="114"/>
      <c r="AS157" s="114"/>
      <c r="AT157" s="114"/>
      <c r="AU157" s="114"/>
      <c r="AV157" s="114"/>
      <c r="AW157" s="114"/>
      <c r="AX157" s="114"/>
      <c r="AY157" s="114"/>
      <c r="AZ157" s="114"/>
      <c r="BA157" s="114"/>
      <c r="BB157" s="114"/>
      <c r="BC157" s="114"/>
      <c r="BD157" s="114"/>
      <c r="BE157" s="114"/>
      <c r="BF157" s="114"/>
      <c r="BG157" s="114"/>
      <c r="BH157" s="114"/>
      <c r="BI157" s="114"/>
      <c r="BJ157" s="114"/>
      <c r="BK157" s="114"/>
      <c r="BL157" s="114"/>
      <c r="BM157" s="114"/>
      <c r="BP157" s="114"/>
      <c r="BQ157" s="114"/>
      <c r="BR157" s="114"/>
      <c r="BS157" s="114"/>
    </row>
    <row r="158" spans="1:71" s="103" customFormat="1" ht="60" customHeight="1">
      <c r="A158" s="114"/>
      <c r="B158" s="115"/>
      <c r="C158" s="114"/>
      <c r="D158" s="114"/>
      <c r="E158" s="102"/>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c r="AO158" s="114"/>
      <c r="AP158" s="114"/>
      <c r="AQ158" s="114"/>
      <c r="AR158" s="114"/>
      <c r="AS158" s="114"/>
      <c r="AT158" s="114"/>
      <c r="AU158" s="114"/>
      <c r="AV158" s="114"/>
      <c r="AW158" s="114"/>
      <c r="AX158" s="114"/>
      <c r="AY158" s="114"/>
      <c r="AZ158" s="114"/>
      <c r="BA158" s="114"/>
      <c r="BB158" s="114"/>
      <c r="BC158" s="114"/>
      <c r="BD158" s="114"/>
      <c r="BE158" s="114"/>
      <c r="BF158" s="114"/>
      <c r="BG158" s="114"/>
      <c r="BH158" s="114"/>
      <c r="BI158" s="114"/>
      <c r="BJ158" s="114"/>
      <c r="BK158" s="114"/>
      <c r="BL158" s="114"/>
      <c r="BM158" s="114"/>
      <c r="BP158" s="114"/>
      <c r="BQ158" s="114"/>
      <c r="BR158" s="114"/>
      <c r="BS158" s="114"/>
    </row>
    <row r="159" spans="1:71" s="103" customFormat="1" ht="60" customHeight="1">
      <c r="A159" s="114"/>
      <c r="B159" s="115"/>
      <c r="C159" s="114"/>
      <c r="D159" s="114"/>
      <c r="E159" s="102"/>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P159" s="114"/>
      <c r="BQ159" s="114"/>
      <c r="BR159" s="114"/>
      <c r="BS159" s="114"/>
    </row>
    <row r="160" spans="1:71" s="103" customFormat="1" ht="60" customHeight="1">
      <c r="A160" s="114"/>
      <c r="B160" s="115"/>
      <c r="C160" s="114"/>
      <c r="D160" s="114"/>
      <c r="E160" s="102"/>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c r="AO160" s="114"/>
      <c r="AP160" s="114"/>
      <c r="AQ160" s="114"/>
      <c r="AR160" s="114"/>
      <c r="AS160" s="114"/>
      <c r="AT160" s="114"/>
      <c r="AU160" s="114"/>
      <c r="AV160" s="114"/>
      <c r="AW160" s="114"/>
      <c r="AX160" s="114"/>
      <c r="AY160" s="114"/>
      <c r="AZ160" s="114"/>
      <c r="BA160" s="114"/>
      <c r="BB160" s="114"/>
      <c r="BC160" s="114"/>
      <c r="BD160" s="114"/>
      <c r="BE160" s="114"/>
      <c r="BF160" s="114"/>
      <c r="BG160" s="114"/>
      <c r="BH160" s="114"/>
      <c r="BI160" s="114"/>
      <c r="BJ160" s="114"/>
      <c r="BK160" s="114"/>
      <c r="BL160" s="114"/>
      <c r="BM160" s="114"/>
      <c r="BP160" s="114"/>
      <c r="BQ160" s="114"/>
      <c r="BR160" s="114"/>
      <c r="BS160" s="114"/>
    </row>
    <row r="161" spans="1:71" s="103" customFormat="1" ht="60" customHeight="1">
      <c r="A161" s="114"/>
      <c r="B161" s="115"/>
      <c r="C161" s="114"/>
      <c r="D161" s="114"/>
      <c r="E161" s="102"/>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c r="AO161" s="114"/>
      <c r="AP161" s="114"/>
      <c r="AQ161" s="114"/>
      <c r="AR161" s="114"/>
      <c r="AS161" s="114"/>
      <c r="AT161" s="114"/>
      <c r="AU161" s="114"/>
      <c r="AV161" s="114"/>
      <c r="AW161" s="114"/>
      <c r="AX161" s="114"/>
      <c r="AY161" s="114"/>
      <c r="AZ161" s="114"/>
      <c r="BA161" s="114"/>
      <c r="BB161" s="114"/>
      <c r="BC161" s="114"/>
      <c r="BD161" s="114"/>
      <c r="BE161" s="114"/>
      <c r="BF161" s="114"/>
      <c r="BG161" s="114"/>
      <c r="BH161" s="114"/>
      <c r="BI161" s="114"/>
      <c r="BJ161" s="114"/>
      <c r="BK161" s="114"/>
      <c r="BL161" s="114"/>
      <c r="BM161" s="114"/>
      <c r="BP161" s="114"/>
      <c r="BQ161" s="114"/>
      <c r="BR161" s="114"/>
      <c r="BS161" s="114"/>
    </row>
    <row r="162" spans="1:71" s="103" customFormat="1" ht="60" customHeight="1">
      <c r="A162" s="114"/>
      <c r="B162" s="115"/>
      <c r="C162" s="114"/>
      <c r="D162" s="114"/>
      <c r="E162" s="102"/>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c r="AS162" s="114"/>
      <c r="AT162" s="114"/>
      <c r="AU162" s="114"/>
      <c r="AV162" s="114"/>
      <c r="AW162" s="114"/>
      <c r="AX162" s="114"/>
      <c r="AY162" s="114"/>
      <c r="AZ162" s="114"/>
      <c r="BA162" s="114"/>
      <c r="BB162" s="114"/>
      <c r="BC162" s="114"/>
      <c r="BD162" s="114"/>
      <c r="BE162" s="114"/>
      <c r="BF162" s="114"/>
      <c r="BG162" s="114"/>
      <c r="BH162" s="114"/>
      <c r="BI162" s="114"/>
      <c r="BJ162" s="114"/>
      <c r="BK162" s="114"/>
      <c r="BL162" s="114"/>
      <c r="BM162" s="114"/>
      <c r="BP162" s="114"/>
      <c r="BQ162" s="114"/>
      <c r="BR162" s="114"/>
      <c r="BS162" s="114"/>
    </row>
    <row r="163" spans="1:71" s="103" customFormat="1" ht="60" customHeight="1">
      <c r="A163" s="114"/>
      <c r="B163" s="115"/>
      <c r="C163" s="114"/>
      <c r="D163" s="114"/>
      <c r="E163" s="102"/>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c r="AO163" s="114"/>
      <c r="AP163" s="114"/>
      <c r="AQ163" s="114"/>
      <c r="AR163" s="114"/>
      <c r="AS163" s="114"/>
      <c r="AT163" s="114"/>
      <c r="AU163" s="114"/>
      <c r="AV163" s="114"/>
      <c r="AW163" s="114"/>
      <c r="AX163" s="114"/>
      <c r="AY163" s="114"/>
      <c r="AZ163" s="114"/>
      <c r="BA163" s="114"/>
      <c r="BB163" s="114"/>
      <c r="BC163" s="114"/>
      <c r="BD163" s="114"/>
      <c r="BE163" s="114"/>
      <c r="BF163" s="114"/>
      <c r="BG163" s="114"/>
      <c r="BH163" s="114"/>
      <c r="BI163" s="114"/>
      <c r="BJ163" s="114"/>
      <c r="BK163" s="114"/>
      <c r="BL163" s="114"/>
      <c r="BM163" s="114"/>
      <c r="BP163" s="114"/>
      <c r="BQ163" s="114"/>
      <c r="BR163" s="114"/>
      <c r="BS163" s="114"/>
    </row>
    <row r="164" spans="1:71" s="103" customFormat="1" ht="60" customHeight="1">
      <c r="A164" s="114"/>
      <c r="B164" s="115"/>
      <c r="C164" s="114"/>
      <c r="D164" s="114"/>
      <c r="E164" s="102"/>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c r="AV164" s="114"/>
      <c r="AW164" s="114"/>
      <c r="AX164" s="114"/>
      <c r="AY164" s="114"/>
      <c r="AZ164" s="114"/>
      <c r="BA164" s="114"/>
      <c r="BB164" s="114"/>
      <c r="BC164" s="114"/>
      <c r="BD164" s="114"/>
      <c r="BE164" s="114"/>
      <c r="BF164" s="114"/>
      <c r="BG164" s="114"/>
      <c r="BH164" s="114"/>
      <c r="BI164" s="114"/>
      <c r="BJ164" s="114"/>
      <c r="BK164" s="114"/>
      <c r="BL164" s="114"/>
      <c r="BM164" s="114"/>
      <c r="BP164" s="114"/>
      <c r="BQ164" s="114"/>
      <c r="BR164" s="114"/>
      <c r="BS164" s="114"/>
    </row>
    <row r="165" spans="1:71" s="103" customFormat="1" ht="60" customHeight="1">
      <c r="A165" s="114"/>
      <c r="B165" s="115"/>
      <c r="C165" s="114"/>
      <c r="D165" s="114"/>
      <c r="E165" s="102"/>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P165" s="114"/>
      <c r="BQ165" s="114"/>
      <c r="BR165" s="114"/>
      <c r="BS165" s="114"/>
    </row>
    <row r="166" spans="1:71" s="103" customFormat="1" ht="60" customHeight="1">
      <c r="A166" s="114"/>
      <c r="B166" s="115"/>
      <c r="C166" s="114"/>
      <c r="D166" s="114"/>
      <c r="E166" s="102"/>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c r="AS166" s="114"/>
      <c r="AT166" s="114"/>
      <c r="AU166" s="114"/>
      <c r="AV166" s="114"/>
      <c r="AW166" s="114"/>
      <c r="AX166" s="114"/>
      <c r="AY166" s="114"/>
      <c r="AZ166" s="114"/>
      <c r="BA166" s="114"/>
      <c r="BB166" s="114"/>
      <c r="BC166" s="114"/>
      <c r="BD166" s="114"/>
      <c r="BE166" s="114"/>
      <c r="BF166" s="114"/>
      <c r="BG166" s="114"/>
      <c r="BH166" s="114"/>
      <c r="BI166" s="114"/>
      <c r="BJ166" s="114"/>
      <c r="BK166" s="114"/>
      <c r="BL166" s="114"/>
      <c r="BM166" s="114"/>
      <c r="BP166" s="114"/>
      <c r="BQ166" s="114"/>
      <c r="BR166" s="114"/>
      <c r="BS166" s="114"/>
    </row>
    <row r="167" spans="1:71" s="103" customFormat="1" ht="60" customHeight="1">
      <c r="A167" s="114"/>
      <c r="B167" s="115"/>
      <c r="C167" s="114"/>
      <c r="D167" s="114"/>
      <c r="E167" s="102"/>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c r="AO167" s="114"/>
      <c r="AP167" s="114"/>
      <c r="AQ167" s="114"/>
      <c r="AR167" s="114"/>
      <c r="AS167" s="114"/>
      <c r="AT167" s="114"/>
      <c r="AU167" s="114"/>
      <c r="AV167" s="114"/>
      <c r="AW167" s="114"/>
      <c r="AX167" s="114"/>
      <c r="AY167" s="114"/>
      <c r="AZ167" s="114"/>
      <c r="BA167" s="114"/>
      <c r="BB167" s="114"/>
      <c r="BC167" s="114"/>
      <c r="BD167" s="114"/>
      <c r="BE167" s="114"/>
      <c r="BF167" s="114"/>
      <c r="BG167" s="114"/>
      <c r="BH167" s="114"/>
      <c r="BI167" s="114"/>
      <c r="BJ167" s="114"/>
      <c r="BK167" s="114"/>
      <c r="BL167" s="114"/>
      <c r="BM167" s="114"/>
      <c r="BP167" s="114"/>
      <c r="BQ167" s="114"/>
      <c r="BR167" s="114"/>
      <c r="BS167" s="114"/>
    </row>
    <row r="168" spans="1:71" s="103" customFormat="1" ht="60" customHeight="1">
      <c r="A168" s="114"/>
      <c r="B168" s="115"/>
      <c r="C168" s="114"/>
      <c r="D168" s="114"/>
      <c r="E168" s="102"/>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c r="AS168" s="114"/>
      <c r="AT168" s="114"/>
      <c r="AU168" s="114"/>
      <c r="AV168" s="114"/>
      <c r="AW168" s="114"/>
      <c r="AX168" s="114"/>
      <c r="AY168" s="114"/>
      <c r="AZ168" s="114"/>
      <c r="BA168" s="114"/>
      <c r="BB168" s="114"/>
      <c r="BC168" s="114"/>
      <c r="BD168" s="114"/>
      <c r="BE168" s="114"/>
      <c r="BF168" s="114"/>
      <c r="BG168" s="114"/>
      <c r="BH168" s="114"/>
      <c r="BI168" s="114"/>
      <c r="BJ168" s="114"/>
      <c r="BK168" s="114"/>
      <c r="BL168" s="114"/>
      <c r="BM168" s="114"/>
      <c r="BP168" s="114"/>
      <c r="BQ168" s="114"/>
      <c r="BR168" s="114"/>
      <c r="BS168" s="114"/>
    </row>
    <row r="169" spans="1:71" s="103" customFormat="1" ht="60" customHeight="1">
      <c r="A169" s="114"/>
      <c r="B169" s="115"/>
      <c r="C169" s="114"/>
      <c r="D169" s="114"/>
      <c r="E169" s="102"/>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c r="AW169" s="114"/>
      <c r="AX169" s="114"/>
      <c r="AY169" s="114"/>
      <c r="AZ169" s="114"/>
      <c r="BA169" s="114"/>
      <c r="BB169" s="114"/>
      <c r="BC169" s="114"/>
      <c r="BD169" s="114"/>
      <c r="BE169" s="114"/>
      <c r="BF169" s="114"/>
      <c r="BG169" s="114"/>
      <c r="BH169" s="114"/>
      <c r="BI169" s="114"/>
      <c r="BJ169" s="114"/>
      <c r="BK169" s="114"/>
      <c r="BL169" s="114"/>
      <c r="BM169" s="114"/>
      <c r="BP169" s="114"/>
      <c r="BQ169" s="114"/>
      <c r="BR169" s="114"/>
      <c r="BS169" s="114"/>
    </row>
    <row r="170" spans="1:71" s="103" customFormat="1" ht="60" customHeight="1">
      <c r="A170" s="114"/>
      <c r="B170" s="115"/>
      <c r="C170" s="114"/>
      <c r="D170" s="114"/>
      <c r="E170" s="102"/>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c r="BE170" s="114"/>
      <c r="BF170" s="114"/>
      <c r="BG170" s="114"/>
      <c r="BH170" s="114"/>
      <c r="BI170" s="114"/>
      <c r="BJ170" s="114"/>
      <c r="BK170" s="114"/>
      <c r="BL170" s="114"/>
      <c r="BM170" s="114"/>
      <c r="BP170" s="114"/>
      <c r="BQ170" s="114"/>
      <c r="BR170" s="114"/>
      <c r="BS170" s="114"/>
    </row>
    <row r="171" spans="1:71" s="103" customFormat="1" ht="60" customHeight="1">
      <c r="A171" s="114"/>
      <c r="B171" s="115"/>
      <c r="C171" s="114"/>
      <c r="D171" s="114"/>
      <c r="E171" s="102"/>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c r="AS171" s="114"/>
      <c r="AT171" s="114"/>
      <c r="AU171" s="114"/>
      <c r="AV171" s="114"/>
      <c r="AW171" s="114"/>
      <c r="AX171" s="114"/>
      <c r="AY171" s="114"/>
      <c r="AZ171" s="114"/>
      <c r="BA171" s="114"/>
      <c r="BB171" s="114"/>
      <c r="BC171" s="114"/>
      <c r="BD171" s="114"/>
      <c r="BE171" s="114"/>
      <c r="BF171" s="114"/>
      <c r="BG171" s="114"/>
      <c r="BH171" s="114"/>
      <c r="BI171" s="114"/>
      <c r="BJ171" s="114"/>
      <c r="BK171" s="114"/>
      <c r="BL171" s="114"/>
      <c r="BM171" s="114"/>
      <c r="BP171" s="114"/>
      <c r="BQ171" s="114"/>
      <c r="BR171" s="114"/>
      <c r="BS171" s="114"/>
    </row>
    <row r="172" spans="1:71" s="103" customFormat="1" ht="60" customHeight="1">
      <c r="A172" s="114"/>
      <c r="B172" s="115"/>
      <c r="C172" s="114"/>
      <c r="D172" s="114"/>
      <c r="E172" s="102"/>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c r="BE172" s="114"/>
      <c r="BF172" s="114"/>
      <c r="BG172" s="114"/>
      <c r="BH172" s="114"/>
      <c r="BI172" s="114"/>
      <c r="BJ172" s="114"/>
      <c r="BK172" s="114"/>
      <c r="BL172" s="114"/>
      <c r="BM172" s="114"/>
      <c r="BP172" s="114"/>
      <c r="BQ172" s="114"/>
      <c r="BR172" s="114"/>
      <c r="BS172" s="114"/>
    </row>
    <row r="173" spans="1:71" s="103" customFormat="1" ht="60" customHeight="1">
      <c r="A173" s="114"/>
      <c r="B173" s="115"/>
      <c r="C173" s="114"/>
      <c r="D173" s="114"/>
      <c r="E173" s="102"/>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c r="AO173" s="114"/>
      <c r="AP173" s="114"/>
      <c r="AQ173" s="114"/>
      <c r="AR173" s="114"/>
      <c r="AS173" s="114"/>
      <c r="AT173" s="114"/>
      <c r="AU173" s="114"/>
      <c r="AV173" s="114"/>
      <c r="AW173" s="114"/>
      <c r="AX173" s="114"/>
      <c r="AY173" s="114"/>
      <c r="AZ173" s="114"/>
      <c r="BA173" s="114"/>
      <c r="BB173" s="114"/>
      <c r="BC173" s="114"/>
      <c r="BD173" s="114"/>
      <c r="BE173" s="114"/>
      <c r="BF173" s="114"/>
      <c r="BG173" s="114"/>
      <c r="BH173" s="114"/>
      <c r="BI173" s="114"/>
      <c r="BJ173" s="114"/>
      <c r="BK173" s="114"/>
      <c r="BL173" s="114"/>
      <c r="BM173" s="114"/>
      <c r="BP173" s="114"/>
      <c r="BQ173" s="114"/>
      <c r="BR173" s="114"/>
      <c r="BS173" s="114"/>
    </row>
    <row r="174" spans="1:71" s="103" customFormat="1" ht="60" customHeight="1">
      <c r="A174" s="114"/>
      <c r="B174" s="115"/>
      <c r="C174" s="114"/>
      <c r="D174" s="114"/>
      <c r="E174" s="102"/>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c r="AO174" s="114"/>
      <c r="AP174" s="114"/>
      <c r="AQ174" s="114"/>
      <c r="AR174" s="114"/>
      <c r="AS174" s="114"/>
      <c r="AT174" s="114"/>
      <c r="AU174" s="114"/>
      <c r="AV174" s="114"/>
      <c r="AW174" s="114"/>
      <c r="AX174" s="114"/>
      <c r="AY174" s="114"/>
      <c r="AZ174" s="114"/>
      <c r="BA174" s="114"/>
      <c r="BB174" s="114"/>
      <c r="BC174" s="114"/>
      <c r="BD174" s="114"/>
      <c r="BE174" s="114"/>
      <c r="BF174" s="114"/>
      <c r="BG174" s="114"/>
      <c r="BH174" s="114"/>
      <c r="BI174" s="114"/>
      <c r="BJ174" s="114"/>
      <c r="BK174" s="114"/>
      <c r="BL174" s="114"/>
      <c r="BM174" s="114"/>
      <c r="BP174" s="114"/>
      <c r="BQ174" s="114"/>
      <c r="BR174" s="114"/>
      <c r="BS174" s="114"/>
    </row>
    <row r="175" spans="1:71" s="103" customFormat="1" ht="60" customHeight="1">
      <c r="A175" s="114"/>
      <c r="B175" s="115"/>
      <c r="C175" s="114"/>
      <c r="D175" s="114"/>
      <c r="E175" s="102"/>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c r="AO175" s="114"/>
      <c r="AP175" s="114"/>
      <c r="AQ175" s="114"/>
      <c r="AR175" s="114"/>
      <c r="AS175" s="114"/>
      <c r="AT175" s="114"/>
      <c r="AU175" s="114"/>
      <c r="AV175" s="114"/>
      <c r="AW175" s="114"/>
      <c r="AX175" s="114"/>
      <c r="AY175" s="114"/>
      <c r="AZ175" s="114"/>
      <c r="BA175" s="114"/>
      <c r="BB175" s="114"/>
      <c r="BC175" s="114"/>
      <c r="BD175" s="114"/>
      <c r="BE175" s="114"/>
      <c r="BF175" s="114"/>
      <c r="BG175" s="114"/>
      <c r="BH175" s="114"/>
      <c r="BI175" s="114"/>
      <c r="BJ175" s="114"/>
      <c r="BK175" s="114"/>
      <c r="BL175" s="114"/>
      <c r="BM175" s="114"/>
      <c r="BP175" s="114"/>
      <c r="BQ175" s="114"/>
      <c r="BR175" s="114"/>
      <c r="BS175" s="114"/>
    </row>
    <row r="176" spans="1:71" s="103" customFormat="1" ht="60" customHeight="1">
      <c r="A176" s="114"/>
      <c r="B176" s="115"/>
      <c r="C176" s="114"/>
      <c r="D176" s="114"/>
      <c r="E176" s="102"/>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c r="AO176" s="114"/>
      <c r="AP176" s="114"/>
      <c r="AQ176" s="114"/>
      <c r="AR176" s="114"/>
      <c r="AS176" s="114"/>
      <c r="AT176" s="114"/>
      <c r="AU176" s="114"/>
      <c r="AV176" s="114"/>
      <c r="AW176" s="114"/>
      <c r="AX176" s="114"/>
      <c r="AY176" s="114"/>
      <c r="AZ176" s="114"/>
      <c r="BA176" s="114"/>
      <c r="BB176" s="114"/>
      <c r="BC176" s="114"/>
      <c r="BD176" s="114"/>
      <c r="BE176" s="114"/>
      <c r="BF176" s="114"/>
      <c r="BG176" s="114"/>
      <c r="BH176" s="114"/>
      <c r="BI176" s="114"/>
      <c r="BJ176" s="114"/>
      <c r="BK176" s="114"/>
      <c r="BL176" s="114"/>
      <c r="BM176" s="114"/>
      <c r="BP176" s="114"/>
      <c r="BQ176" s="114"/>
      <c r="BR176" s="114"/>
      <c r="BS176" s="114"/>
    </row>
    <row r="177" spans="1:71" s="103" customFormat="1" ht="60" customHeight="1">
      <c r="A177" s="114"/>
      <c r="B177" s="115"/>
      <c r="C177" s="114"/>
      <c r="D177" s="114"/>
      <c r="E177" s="102"/>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c r="AO177" s="114"/>
      <c r="AP177" s="114"/>
      <c r="AQ177" s="114"/>
      <c r="AR177" s="114"/>
      <c r="AS177" s="114"/>
      <c r="AT177" s="114"/>
      <c r="AU177" s="114"/>
      <c r="AV177" s="114"/>
      <c r="AW177" s="114"/>
      <c r="AX177" s="114"/>
      <c r="AY177" s="114"/>
      <c r="AZ177" s="114"/>
      <c r="BA177" s="114"/>
      <c r="BB177" s="114"/>
      <c r="BC177" s="114"/>
      <c r="BD177" s="114"/>
      <c r="BE177" s="114"/>
      <c r="BF177" s="114"/>
      <c r="BG177" s="114"/>
      <c r="BH177" s="114"/>
      <c r="BI177" s="114"/>
      <c r="BJ177" s="114"/>
      <c r="BK177" s="114"/>
      <c r="BL177" s="114"/>
      <c r="BM177" s="114"/>
      <c r="BP177" s="114"/>
      <c r="BQ177" s="114"/>
      <c r="BR177" s="114"/>
      <c r="BS177" s="114"/>
    </row>
    <row r="178" spans="1:71" s="103" customFormat="1" ht="60" customHeight="1">
      <c r="A178" s="114"/>
      <c r="B178" s="115"/>
      <c r="C178" s="114"/>
      <c r="D178" s="114"/>
      <c r="E178" s="102"/>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c r="AO178" s="114"/>
      <c r="AP178" s="114"/>
      <c r="AQ178" s="114"/>
      <c r="AR178" s="114"/>
      <c r="AS178" s="114"/>
      <c r="AT178" s="114"/>
      <c r="AU178" s="114"/>
      <c r="AV178" s="114"/>
      <c r="AW178" s="114"/>
      <c r="AX178" s="114"/>
      <c r="AY178" s="114"/>
      <c r="AZ178" s="114"/>
      <c r="BA178" s="114"/>
      <c r="BB178" s="114"/>
      <c r="BC178" s="114"/>
      <c r="BD178" s="114"/>
      <c r="BE178" s="114"/>
      <c r="BF178" s="114"/>
      <c r="BG178" s="114"/>
      <c r="BH178" s="114"/>
      <c r="BI178" s="114"/>
      <c r="BJ178" s="114"/>
      <c r="BK178" s="114"/>
      <c r="BL178" s="114"/>
      <c r="BM178" s="114"/>
      <c r="BP178" s="114"/>
      <c r="BQ178" s="114"/>
      <c r="BR178" s="114"/>
      <c r="BS178" s="114"/>
    </row>
    <row r="179" spans="1:71" s="103" customFormat="1" ht="60" customHeight="1">
      <c r="A179" s="114"/>
      <c r="B179" s="115"/>
      <c r="C179" s="114"/>
      <c r="D179" s="114"/>
      <c r="E179" s="102"/>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c r="AR179" s="114"/>
      <c r="AS179" s="114"/>
      <c r="AT179" s="114"/>
      <c r="AU179" s="114"/>
      <c r="AV179" s="114"/>
      <c r="AW179" s="114"/>
      <c r="AX179" s="114"/>
      <c r="AY179" s="114"/>
      <c r="AZ179" s="114"/>
      <c r="BA179" s="114"/>
      <c r="BB179" s="114"/>
      <c r="BC179" s="114"/>
      <c r="BD179" s="114"/>
      <c r="BE179" s="114"/>
      <c r="BF179" s="114"/>
      <c r="BG179" s="114"/>
      <c r="BH179" s="114"/>
      <c r="BI179" s="114"/>
      <c r="BJ179" s="114"/>
      <c r="BK179" s="114"/>
      <c r="BL179" s="114"/>
      <c r="BM179" s="114"/>
      <c r="BP179" s="114"/>
      <c r="BQ179" s="114"/>
      <c r="BR179" s="114"/>
      <c r="BS179" s="114"/>
    </row>
    <row r="180" spans="1:71" s="103" customFormat="1" ht="60" customHeight="1">
      <c r="A180" s="114"/>
      <c r="B180" s="115"/>
      <c r="C180" s="114"/>
      <c r="D180" s="114"/>
      <c r="E180" s="102"/>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c r="AO180" s="114"/>
      <c r="AP180" s="114"/>
      <c r="AQ180" s="114"/>
      <c r="AR180" s="114"/>
      <c r="AS180" s="114"/>
      <c r="AT180" s="114"/>
      <c r="AU180" s="114"/>
      <c r="AV180" s="114"/>
      <c r="AW180" s="114"/>
      <c r="AX180" s="114"/>
      <c r="AY180" s="114"/>
      <c r="AZ180" s="114"/>
      <c r="BA180" s="114"/>
      <c r="BB180" s="114"/>
      <c r="BC180" s="114"/>
      <c r="BD180" s="114"/>
      <c r="BE180" s="114"/>
      <c r="BF180" s="114"/>
      <c r="BG180" s="114"/>
      <c r="BH180" s="114"/>
      <c r="BI180" s="114"/>
      <c r="BJ180" s="114"/>
      <c r="BK180" s="114"/>
      <c r="BL180" s="114"/>
      <c r="BM180" s="114"/>
      <c r="BP180" s="114"/>
      <c r="BQ180" s="114"/>
      <c r="BR180" s="114"/>
      <c r="BS180" s="114"/>
    </row>
    <row r="181" spans="1:71" s="103" customFormat="1" ht="60" customHeight="1">
      <c r="A181" s="114"/>
      <c r="B181" s="115"/>
      <c r="C181" s="114"/>
      <c r="D181" s="114"/>
      <c r="E181" s="102"/>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c r="AO181" s="114"/>
      <c r="AP181" s="114"/>
      <c r="AQ181" s="114"/>
      <c r="AR181" s="114"/>
      <c r="AS181" s="114"/>
      <c r="AT181" s="114"/>
      <c r="AU181" s="114"/>
      <c r="AV181" s="114"/>
      <c r="AW181" s="114"/>
      <c r="AX181" s="114"/>
      <c r="AY181" s="114"/>
      <c r="AZ181" s="114"/>
      <c r="BA181" s="114"/>
      <c r="BB181" s="114"/>
      <c r="BC181" s="114"/>
      <c r="BD181" s="114"/>
      <c r="BE181" s="114"/>
      <c r="BF181" s="114"/>
      <c r="BG181" s="114"/>
      <c r="BH181" s="114"/>
      <c r="BI181" s="114"/>
      <c r="BJ181" s="114"/>
      <c r="BK181" s="114"/>
      <c r="BL181" s="114"/>
      <c r="BM181" s="114"/>
      <c r="BP181" s="114"/>
      <c r="BQ181" s="114"/>
      <c r="BR181" s="114"/>
      <c r="BS181" s="114"/>
    </row>
    <row r="182" spans="1:71" s="103" customFormat="1" ht="60" customHeight="1">
      <c r="A182" s="114"/>
      <c r="B182" s="115"/>
      <c r="C182" s="114"/>
      <c r="D182" s="114"/>
      <c r="E182" s="102"/>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c r="AO182" s="114"/>
      <c r="AP182" s="114"/>
      <c r="AQ182" s="114"/>
      <c r="AR182" s="114"/>
      <c r="AS182" s="114"/>
      <c r="AT182" s="114"/>
      <c r="AU182" s="114"/>
      <c r="AV182" s="114"/>
      <c r="AW182" s="114"/>
      <c r="AX182" s="114"/>
      <c r="AY182" s="114"/>
      <c r="AZ182" s="114"/>
      <c r="BA182" s="114"/>
      <c r="BB182" s="114"/>
      <c r="BC182" s="114"/>
      <c r="BD182" s="114"/>
      <c r="BE182" s="114"/>
      <c r="BF182" s="114"/>
      <c r="BG182" s="114"/>
      <c r="BH182" s="114"/>
      <c r="BI182" s="114"/>
      <c r="BJ182" s="114"/>
      <c r="BK182" s="114"/>
      <c r="BL182" s="114"/>
      <c r="BM182" s="114"/>
      <c r="BP182" s="114"/>
      <c r="BQ182" s="114"/>
      <c r="BR182" s="114"/>
      <c r="BS182" s="114"/>
    </row>
    <row r="183" spans="1:71" s="103" customFormat="1" ht="60" customHeight="1">
      <c r="A183" s="114"/>
      <c r="B183" s="115"/>
      <c r="C183" s="114"/>
      <c r="D183" s="114"/>
      <c r="E183" s="102"/>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c r="AO183" s="114"/>
      <c r="AP183" s="114"/>
      <c r="AQ183" s="114"/>
      <c r="AR183" s="114"/>
      <c r="AS183" s="114"/>
      <c r="AT183" s="114"/>
      <c r="AU183" s="114"/>
      <c r="AV183" s="114"/>
      <c r="AW183" s="114"/>
      <c r="AX183" s="114"/>
      <c r="AY183" s="114"/>
      <c r="AZ183" s="114"/>
      <c r="BA183" s="114"/>
      <c r="BB183" s="114"/>
      <c r="BC183" s="114"/>
      <c r="BD183" s="114"/>
      <c r="BE183" s="114"/>
      <c r="BF183" s="114"/>
      <c r="BG183" s="114"/>
      <c r="BH183" s="114"/>
      <c r="BI183" s="114"/>
      <c r="BJ183" s="114"/>
      <c r="BK183" s="114"/>
      <c r="BL183" s="114"/>
      <c r="BM183" s="114"/>
      <c r="BP183" s="114"/>
      <c r="BQ183" s="114"/>
      <c r="BR183" s="114"/>
      <c r="BS183" s="114"/>
    </row>
    <row r="184" spans="1:71" s="103" customFormat="1" ht="60" customHeight="1">
      <c r="A184" s="114"/>
      <c r="B184" s="115"/>
      <c r="C184" s="114"/>
      <c r="D184" s="114"/>
      <c r="E184" s="102"/>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c r="AO184" s="114"/>
      <c r="AP184" s="114"/>
      <c r="AQ184" s="114"/>
      <c r="AR184" s="114"/>
      <c r="AS184" s="114"/>
      <c r="AT184" s="114"/>
      <c r="AU184" s="114"/>
      <c r="AV184" s="114"/>
      <c r="AW184" s="114"/>
      <c r="AX184" s="114"/>
      <c r="AY184" s="114"/>
      <c r="AZ184" s="114"/>
      <c r="BA184" s="114"/>
      <c r="BB184" s="114"/>
      <c r="BC184" s="114"/>
      <c r="BD184" s="114"/>
      <c r="BE184" s="114"/>
      <c r="BF184" s="114"/>
      <c r="BG184" s="114"/>
      <c r="BH184" s="114"/>
      <c r="BI184" s="114"/>
      <c r="BJ184" s="114"/>
      <c r="BK184" s="114"/>
      <c r="BL184" s="114"/>
      <c r="BM184" s="114"/>
      <c r="BP184" s="114"/>
      <c r="BQ184" s="114"/>
      <c r="BR184" s="114"/>
      <c r="BS184" s="114"/>
    </row>
    <row r="185" spans="1:71" s="103" customFormat="1" ht="60" customHeight="1">
      <c r="A185" s="114"/>
      <c r="B185" s="115"/>
      <c r="C185" s="114"/>
      <c r="D185" s="114"/>
      <c r="E185" s="102"/>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c r="AV185" s="114"/>
      <c r="AW185" s="114"/>
      <c r="AX185" s="114"/>
      <c r="AY185" s="114"/>
      <c r="AZ185" s="114"/>
      <c r="BA185" s="114"/>
      <c r="BB185" s="114"/>
      <c r="BC185" s="114"/>
      <c r="BD185" s="114"/>
      <c r="BE185" s="114"/>
      <c r="BF185" s="114"/>
      <c r="BG185" s="114"/>
      <c r="BH185" s="114"/>
      <c r="BI185" s="114"/>
      <c r="BJ185" s="114"/>
      <c r="BK185" s="114"/>
      <c r="BL185" s="114"/>
      <c r="BM185" s="114"/>
      <c r="BP185" s="114"/>
      <c r="BQ185" s="114"/>
      <c r="BR185" s="114"/>
      <c r="BS185" s="114"/>
    </row>
    <row r="186" spans="1:71" s="103" customFormat="1" ht="60" customHeight="1">
      <c r="A186" s="114"/>
      <c r="B186" s="115"/>
      <c r="C186" s="114"/>
      <c r="D186" s="114"/>
      <c r="E186" s="102"/>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c r="AO186" s="114"/>
      <c r="AP186" s="114"/>
      <c r="AQ186" s="114"/>
      <c r="AR186" s="114"/>
      <c r="AS186" s="114"/>
      <c r="AT186" s="114"/>
      <c r="AU186" s="114"/>
      <c r="AV186" s="114"/>
      <c r="AW186" s="114"/>
      <c r="AX186" s="114"/>
      <c r="AY186" s="114"/>
      <c r="AZ186" s="114"/>
      <c r="BA186" s="114"/>
      <c r="BB186" s="114"/>
      <c r="BC186" s="114"/>
      <c r="BD186" s="114"/>
      <c r="BE186" s="114"/>
      <c r="BF186" s="114"/>
      <c r="BG186" s="114"/>
      <c r="BH186" s="114"/>
      <c r="BI186" s="114"/>
      <c r="BJ186" s="114"/>
      <c r="BK186" s="114"/>
      <c r="BL186" s="114"/>
      <c r="BM186" s="114"/>
      <c r="BP186" s="114"/>
      <c r="BQ186" s="114"/>
      <c r="BR186" s="114"/>
      <c r="BS186" s="114"/>
    </row>
    <row r="187" spans="1:71" s="103" customFormat="1" ht="60" customHeight="1">
      <c r="A187" s="114"/>
      <c r="B187" s="115"/>
      <c r="C187" s="114"/>
      <c r="D187" s="114"/>
      <c r="E187" s="102"/>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4"/>
      <c r="AY187" s="114"/>
      <c r="AZ187" s="114"/>
      <c r="BA187" s="114"/>
      <c r="BB187" s="114"/>
      <c r="BC187" s="114"/>
      <c r="BD187" s="114"/>
      <c r="BE187" s="114"/>
      <c r="BF187" s="114"/>
      <c r="BG187" s="114"/>
      <c r="BH187" s="114"/>
      <c r="BI187" s="114"/>
      <c r="BJ187" s="114"/>
      <c r="BK187" s="114"/>
      <c r="BL187" s="114"/>
      <c r="BM187" s="114"/>
      <c r="BP187" s="114"/>
      <c r="BQ187" s="114"/>
      <c r="BR187" s="114"/>
      <c r="BS187" s="114"/>
    </row>
    <row r="188" spans="1:71" s="103" customFormat="1" ht="60" customHeight="1">
      <c r="A188" s="114"/>
      <c r="B188" s="115"/>
      <c r="C188" s="114"/>
      <c r="D188" s="114"/>
      <c r="E188" s="102"/>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14"/>
      <c r="AY188" s="114"/>
      <c r="AZ188" s="114"/>
      <c r="BA188" s="114"/>
      <c r="BB188" s="114"/>
      <c r="BC188" s="114"/>
      <c r="BD188" s="114"/>
      <c r="BE188" s="114"/>
      <c r="BF188" s="114"/>
      <c r="BG188" s="114"/>
      <c r="BH188" s="114"/>
      <c r="BI188" s="114"/>
      <c r="BJ188" s="114"/>
      <c r="BK188" s="114"/>
      <c r="BL188" s="114"/>
      <c r="BM188" s="114"/>
      <c r="BP188" s="114"/>
      <c r="BQ188" s="114"/>
      <c r="BR188" s="114"/>
      <c r="BS188" s="114"/>
    </row>
    <row r="189" spans="1:71" s="103" customFormat="1" ht="60" customHeight="1">
      <c r="A189" s="114"/>
      <c r="B189" s="115"/>
      <c r="C189" s="114"/>
      <c r="D189" s="114"/>
      <c r="E189" s="102"/>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14"/>
      <c r="AY189" s="114"/>
      <c r="AZ189" s="114"/>
      <c r="BA189" s="114"/>
      <c r="BB189" s="114"/>
      <c r="BC189" s="114"/>
      <c r="BD189" s="114"/>
      <c r="BE189" s="114"/>
      <c r="BF189" s="114"/>
      <c r="BG189" s="114"/>
      <c r="BH189" s="114"/>
      <c r="BI189" s="114"/>
      <c r="BJ189" s="114"/>
      <c r="BK189" s="114"/>
      <c r="BL189" s="114"/>
      <c r="BM189" s="114"/>
      <c r="BP189" s="114"/>
      <c r="BQ189" s="114"/>
      <c r="BR189" s="114"/>
      <c r="BS189" s="114"/>
    </row>
    <row r="190" spans="1:71" s="103" customFormat="1" ht="60" customHeight="1">
      <c r="A190" s="114"/>
      <c r="B190" s="115"/>
      <c r="C190" s="114"/>
      <c r="D190" s="114"/>
      <c r="E190" s="102"/>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c r="AO190" s="114"/>
      <c r="AP190" s="114"/>
      <c r="AQ190" s="114"/>
      <c r="AR190" s="114"/>
      <c r="AS190" s="114"/>
      <c r="AT190" s="114"/>
      <c r="AU190" s="114"/>
      <c r="AV190" s="114"/>
      <c r="AW190" s="114"/>
      <c r="AX190" s="114"/>
      <c r="AY190" s="114"/>
      <c r="AZ190" s="114"/>
      <c r="BA190" s="114"/>
      <c r="BB190" s="114"/>
      <c r="BC190" s="114"/>
      <c r="BD190" s="114"/>
      <c r="BE190" s="114"/>
      <c r="BF190" s="114"/>
      <c r="BG190" s="114"/>
      <c r="BH190" s="114"/>
      <c r="BI190" s="114"/>
      <c r="BJ190" s="114"/>
      <c r="BK190" s="114"/>
      <c r="BL190" s="114"/>
      <c r="BM190" s="114"/>
      <c r="BP190" s="114"/>
      <c r="BQ190" s="114"/>
      <c r="BR190" s="114"/>
      <c r="BS190" s="114"/>
    </row>
    <row r="191" spans="1:71" s="103" customFormat="1" ht="60" customHeight="1">
      <c r="A191" s="114"/>
      <c r="B191" s="115"/>
      <c r="C191" s="114"/>
      <c r="D191" s="114"/>
      <c r="E191" s="102"/>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c r="AO191" s="114"/>
      <c r="AP191" s="114"/>
      <c r="AQ191" s="114"/>
      <c r="AR191" s="114"/>
      <c r="AS191" s="114"/>
      <c r="AT191" s="114"/>
      <c r="AU191" s="114"/>
      <c r="AV191" s="114"/>
      <c r="AW191" s="114"/>
      <c r="AX191" s="114"/>
      <c r="AY191" s="114"/>
      <c r="AZ191" s="114"/>
      <c r="BA191" s="114"/>
      <c r="BB191" s="114"/>
      <c r="BC191" s="114"/>
      <c r="BD191" s="114"/>
      <c r="BE191" s="114"/>
      <c r="BF191" s="114"/>
      <c r="BG191" s="114"/>
      <c r="BH191" s="114"/>
      <c r="BI191" s="114"/>
      <c r="BJ191" s="114"/>
      <c r="BK191" s="114"/>
      <c r="BL191" s="114"/>
      <c r="BM191" s="114"/>
      <c r="BP191" s="114"/>
      <c r="BQ191" s="114"/>
      <c r="BR191" s="114"/>
      <c r="BS191" s="114"/>
    </row>
    <row r="192" spans="1:71" s="103" customFormat="1" ht="60" customHeight="1">
      <c r="A192" s="114"/>
      <c r="B192" s="115"/>
      <c r="C192" s="114"/>
      <c r="D192" s="114"/>
      <c r="E192" s="102"/>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c r="AO192" s="114"/>
      <c r="AP192" s="114"/>
      <c r="AQ192" s="114"/>
      <c r="AR192" s="114"/>
      <c r="AS192" s="114"/>
      <c r="AT192" s="114"/>
      <c r="AU192" s="114"/>
      <c r="AV192" s="114"/>
      <c r="AW192" s="114"/>
      <c r="AX192" s="114"/>
      <c r="AY192" s="114"/>
      <c r="AZ192" s="114"/>
      <c r="BA192" s="114"/>
      <c r="BB192" s="114"/>
      <c r="BC192" s="114"/>
      <c r="BD192" s="114"/>
      <c r="BE192" s="114"/>
      <c r="BF192" s="114"/>
      <c r="BG192" s="114"/>
      <c r="BH192" s="114"/>
      <c r="BI192" s="114"/>
      <c r="BJ192" s="114"/>
      <c r="BK192" s="114"/>
      <c r="BL192" s="114"/>
      <c r="BM192" s="114"/>
      <c r="BP192" s="114"/>
      <c r="BQ192" s="114"/>
      <c r="BR192" s="114"/>
      <c r="BS192" s="114"/>
    </row>
    <row r="193" spans="1:71" s="103" customFormat="1" ht="60" customHeight="1">
      <c r="A193" s="114"/>
      <c r="B193" s="115"/>
      <c r="C193" s="114"/>
      <c r="D193" s="114"/>
      <c r="E193" s="102"/>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c r="AO193" s="114"/>
      <c r="AP193" s="114"/>
      <c r="AQ193" s="114"/>
      <c r="AR193" s="114"/>
      <c r="AS193" s="114"/>
      <c r="AT193" s="114"/>
      <c r="AU193" s="114"/>
      <c r="AV193" s="114"/>
      <c r="AW193" s="114"/>
      <c r="AX193" s="114"/>
      <c r="AY193" s="114"/>
      <c r="AZ193" s="114"/>
      <c r="BA193" s="114"/>
      <c r="BB193" s="114"/>
      <c r="BC193" s="114"/>
      <c r="BD193" s="114"/>
      <c r="BE193" s="114"/>
      <c r="BF193" s="114"/>
      <c r="BG193" s="114"/>
      <c r="BH193" s="114"/>
      <c r="BI193" s="114"/>
      <c r="BJ193" s="114"/>
      <c r="BK193" s="114"/>
      <c r="BL193" s="114"/>
      <c r="BM193" s="114"/>
      <c r="BP193" s="114"/>
      <c r="BQ193" s="114"/>
      <c r="BR193" s="114"/>
      <c r="BS193" s="114"/>
    </row>
    <row r="194" spans="1:71" s="103" customFormat="1" ht="60" customHeight="1">
      <c r="A194" s="114"/>
      <c r="B194" s="115"/>
      <c r="C194" s="114"/>
      <c r="D194" s="114"/>
      <c r="E194" s="102"/>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c r="AO194" s="114"/>
      <c r="AP194" s="114"/>
      <c r="AQ194" s="114"/>
      <c r="AR194" s="114"/>
      <c r="AS194" s="114"/>
      <c r="AT194" s="114"/>
      <c r="AU194" s="114"/>
      <c r="AV194" s="114"/>
      <c r="AW194" s="114"/>
      <c r="AX194" s="114"/>
      <c r="AY194" s="114"/>
      <c r="AZ194" s="114"/>
      <c r="BA194" s="114"/>
      <c r="BB194" s="114"/>
      <c r="BC194" s="114"/>
      <c r="BD194" s="114"/>
      <c r="BE194" s="114"/>
      <c r="BF194" s="114"/>
      <c r="BG194" s="114"/>
      <c r="BH194" s="114"/>
      <c r="BI194" s="114"/>
      <c r="BJ194" s="114"/>
      <c r="BK194" s="114"/>
      <c r="BL194" s="114"/>
      <c r="BM194" s="114"/>
      <c r="BP194" s="114"/>
      <c r="BQ194" s="114"/>
      <c r="BR194" s="114"/>
      <c r="BS194" s="114"/>
    </row>
    <row r="195" spans="1:71" s="103" customFormat="1" ht="60" customHeight="1">
      <c r="A195" s="114"/>
      <c r="B195" s="115"/>
      <c r="C195" s="114"/>
      <c r="D195" s="114"/>
      <c r="E195" s="102"/>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c r="AO195" s="114"/>
      <c r="AP195" s="114"/>
      <c r="AQ195" s="114"/>
      <c r="AR195" s="114"/>
      <c r="AS195" s="114"/>
      <c r="AT195" s="114"/>
      <c r="AU195" s="114"/>
      <c r="AV195" s="114"/>
      <c r="AW195" s="114"/>
      <c r="AX195" s="114"/>
      <c r="AY195" s="114"/>
      <c r="AZ195" s="114"/>
      <c r="BA195" s="114"/>
      <c r="BB195" s="114"/>
      <c r="BC195" s="114"/>
      <c r="BD195" s="114"/>
      <c r="BE195" s="114"/>
      <c r="BF195" s="114"/>
      <c r="BG195" s="114"/>
      <c r="BH195" s="114"/>
      <c r="BI195" s="114"/>
      <c r="BJ195" s="114"/>
      <c r="BK195" s="114"/>
      <c r="BL195" s="114"/>
      <c r="BM195" s="114"/>
      <c r="BP195" s="114"/>
      <c r="BQ195" s="114"/>
      <c r="BR195" s="114"/>
      <c r="BS195" s="114"/>
    </row>
    <row r="196" spans="1:71" s="103" customFormat="1" ht="60" customHeight="1">
      <c r="A196" s="114"/>
      <c r="B196" s="115"/>
      <c r="C196" s="114"/>
      <c r="D196" s="114"/>
      <c r="E196" s="102"/>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c r="AO196" s="114"/>
      <c r="AP196" s="114"/>
      <c r="AQ196" s="114"/>
      <c r="AR196" s="114"/>
      <c r="AS196" s="114"/>
      <c r="AT196" s="114"/>
      <c r="AU196" s="114"/>
      <c r="AV196" s="114"/>
      <c r="AW196" s="114"/>
      <c r="AX196" s="114"/>
      <c r="AY196" s="114"/>
      <c r="AZ196" s="114"/>
      <c r="BA196" s="114"/>
      <c r="BB196" s="114"/>
      <c r="BC196" s="114"/>
      <c r="BD196" s="114"/>
      <c r="BE196" s="114"/>
      <c r="BF196" s="114"/>
      <c r="BG196" s="114"/>
      <c r="BH196" s="114"/>
      <c r="BI196" s="114"/>
      <c r="BJ196" s="114"/>
      <c r="BK196" s="114"/>
      <c r="BL196" s="114"/>
      <c r="BM196" s="114"/>
      <c r="BP196" s="114"/>
      <c r="BQ196" s="114"/>
      <c r="BR196" s="114"/>
      <c r="BS196" s="114"/>
    </row>
    <row r="197" spans="1:71" s="103" customFormat="1" ht="60" customHeight="1">
      <c r="A197" s="114"/>
      <c r="B197" s="115"/>
      <c r="C197" s="114"/>
      <c r="D197" s="114"/>
      <c r="E197" s="102"/>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c r="AO197" s="114"/>
      <c r="AP197" s="114"/>
      <c r="AQ197" s="114"/>
      <c r="AR197" s="114"/>
      <c r="AS197" s="114"/>
      <c r="AT197" s="114"/>
      <c r="AU197" s="114"/>
      <c r="AV197" s="114"/>
      <c r="AW197" s="114"/>
      <c r="AX197" s="114"/>
      <c r="AY197" s="114"/>
      <c r="AZ197" s="114"/>
      <c r="BA197" s="114"/>
      <c r="BB197" s="114"/>
      <c r="BC197" s="114"/>
      <c r="BD197" s="114"/>
      <c r="BE197" s="114"/>
      <c r="BF197" s="114"/>
      <c r="BG197" s="114"/>
      <c r="BH197" s="114"/>
      <c r="BI197" s="114"/>
      <c r="BJ197" s="114"/>
      <c r="BK197" s="114"/>
      <c r="BL197" s="114"/>
      <c r="BM197" s="114"/>
      <c r="BP197" s="114"/>
      <c r="BQ197" s="114"/>
      <c r="BR197" s="114"/>
      <c r="BS197" s="114"/>
    </row>
    <row r="198" spans="1:71" s="103" customFormat="1" ht="60" customHeight="1">
      <c r="A198" s="114"/>
      <c r="B198" s="115"/>
      <c r="C198" s="114"/>
      <c r="D198" s="114"/>
      <c r="E198" s="102"/>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c r="AO198" s="114"/>
      <c r="AP198" s="114"/>
      <c r="AQ198" s="114"/>
      <c r="AR198" s="114"/>
      <c r="AS198" s="114"/>
      <c r="AT198" s="114"/>
      <c r="AU198" s="114"/>
      <c r="AV198" s="114"/>
      <c r="AW198" s="114"/>
      <c r="AX198" s="114"/>
      <c r="AY198" s="114"/>
      <c r="AZ198" s="114"/>
      <c r="BA198" s="114"/>
      <c r="BB198" s="114"/>
      <c r="BC198" s="114"/>
      <c r="BD198" s="114"/>
      <c r="BE198" s="114"/>
      <c r="BF198" s="114"/>
      <c r="BG198" s="114"/>
      <c r="BH198" s="114"/>
      <c r="BI198" s="114"/>
      <c r="BJ198" s="114"/>
      <c r="BK198" s="114"/>
      <c r="BL198" s="114"/>
      <c r="BM198" s="114"/>
      <c r="BP198" s="114"/>
      <c r="BQ198" s="114"/>
      <c r="BR198" s="114"/>
      <c r="BS198" s="114"/>
    </row>
    <row r="199" spans="1:71" s="103" customFormat="1" ht="60" customHeight="1">
      <c r="A199" s="114"/>
      <c r="B199" s="115"/>
      <c r="C199" s="114"/>
      <c r="D199" s="114"/>
      <c r="E199" s="102"/>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c r="AO199" s="114"/>
      <c r="AP199" s="114"/>
      <c r="AQ199" s="114"/>
      <c r="AR199" s="114"/>
      <c r="AS199" s="114"/>
      <c r="AT199" s="114"/>
      <c r="AU199" s="114"/>
      <c r="AV199" s="114"/>
      <c r="AW199" s="114"/>
      <c r="AX199" s="114"/>
      <c r="AY199" s="114"/>
      <c r="AZ199" s="114"/>
      <c r="BA199" s="114"/>
      <c r="BB199" s="114"/>
      <c r="BC199" s="114"/>
      <c r="BD199" s="114"/>
      <c r="BE199" s="114"/>
      <c r="BF199" s="114"/>
      <c r="BG199" s="114"/>
      <c r="BH199" s="114"/>
      <c r="BI199" s="114"/>
      <c r="BJ199" s="114"/>
      <c r="BK199" s="114"/>
      <c r="BL199" s="114"/>
      <c r="BM199" s="114"/>
      <c r="BP199" s="114"/>
      <c r="BQ199" s="114"/>
      <c r="BR199" s="114"/>
      <c r="BS199" s="114"/>
    </row>
    <row r="200" spans="1:71" s="103" customFormat="1" ht="60" customHeight="1">
      <c r="A200" s="114"/>
      <c r="B200" s="115"/>
      <c r="C200" s="114"/>
      <c r="D200" s="114"/>
      <c r="E200" s="102"/>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c r="AO200" s="114"/>
      <c r="AP200" s="114"/>
      <c r="AQ200" s="114"/>
      <c r="AR200" s="114"/>
      <c r="AS200" s="114"/>
      <c r="AT200" s="114"/>
      <c r="AU200" s="114"/>
      <c r="AV200" s="114"/>
      <c r="AW200" s="114"/>
      <c r="AX200" s="114"/>
      <c r="AY200" s="114"/>
      <c r="AZ200" s="114"/>
      <c r="BA200" s="114"/>
      <c r="BB200" s="114"/>
      <c r="BC200" s="114"/>
      <c r="BD200" s="114"/>
      <c r="BE200" s="114"/>
      <c r="BF200" s="114"/>
      <c r="BG200" s="114"/>
      <c r="BH200" s="114"/>
      <c r="BI200" s="114"/>
      <c r="BJ200" s="114"/>
      <c r="BK200" s="114"/>
      <c r="BL200" s="114"/>
      <c r="BM200" s="114"/>
      <c r="BP200" s="114"/>
      <c r="BQ200" s="114"/>
      <c r="BR200" s="114"/>
      <c r="BS200" s="114"/>
    </row>
    <row r="201" spans="1:71" s="103" customFormat="1" ht="60" customHeight="1">
      <c r="A201" s="114"/>
      <c r="B201" s="115"/>
      <c r="C201" s="114"/>
      <c r="D201" s="114"/>
      <c r="E201" s="102"/>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c r="AO201" s="114"/>
      <c r="AP201" s="114"/>
      <c r="AQ201" s="114"/>
      <c r="AR201" s="114"/>
      <c r="AS201" s="114"/>
      <c r="AT201" s="114"/>
      <c r="AU201" s="114"/>
      <c r="AV201" s="114"/>
      <c r="AW201" s="114"/>
      <c r="AX201" s="114"/>
      <c r="AY201" s="114"/>
      <c r="AZ201" s="114"/>
      <c r="BA201" s="114"/>
      <c r="BB201" s="114"/>
      <c r="BC201" s="114"/>
      <c r="BD201" s="114"/>
      <c r="BE201" s="114"/>
      <c r="BF201" s="114"/>
      <c r="BG201" s="114"/>
      <c r="BH201" s="114"/>
      <c r="BI201" s="114"/>
      <c r="BJ201" s="114"/>
      <c r="BK201" s="114"/>
      <c r="BL201" s="114"/>
      <c r="BM201" s="114"/>
      <c r="BP201" s="114"/>
      <c r="BQ201" s="114"/>
      <c r="BR201" s="114"/>
      <c r="BS201" s="114"/>
    </row>
    <row r="202" spans="1:71" s="103" customFormat="1" ht="60" customHeight="1">
      <c r="A202" s="114"/>
      <c r="B202" s="115"/>
      <c r="C202" s="114"/>
      <c r="D202" s="114"/>
      <c r="E202" s="102"/>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c r="AO202" s="114"/>
      <c r="AP202" s="114"/>
      <c r="AQ202" s="114"/>
      <c r="AR202" s="114"/>
      <c r="AS202" s="114"/>
      <c r="AT202" s="114"/>
      <c r="AU202" s="114"/>
      <c r="AV202" s="114"/>
      <c r="AW202" s="114"/>
      <c r="AX202" s="114"/>
      <c r="AY202" s="114"/>
      <c r="AZ202" s="114"/>
      <c r="BA202" s="114"/>
      <c r="BB202" s="114"/>
      <c r="BC202" s="114"/>
      <c r="BD202" s="114"/>
      <c r="BE202" s="114"/>
      <c r="BF202" s="114"/>
      <c r="BG202" s="114"/>
      <c r="BH202" s="114"/>
      <c r="BI202" s="114"/>
      <c r="BJ202" s="114"/>
      <c r="BK202" s="114"/>
      <c r="BL202" s="114"/>
      <c r="BM202" s="114"/>
      <c r="BP202" s="114"/>
      <c r="BQ202" s="114"/>
      <c r="BR202" s="114"/>
      <c r="BS202" s="114"/>
    </row>
    <row r="203" spans="1:71" s="103" customFormat="1" ht="60" customHeight="1">
      <c r="A203" s="114"/>
      <c r="B203" s="115"/>
      <c r="C203" s="114"/>
      <c r="D203" s="114"/>
      <c r="E203" s="102"/>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c r="AO203" s="114"/>
      <c r="AP203" s="114"/>
      <c r="AQ203" s="114"/>
      <c r="AR203" s="114"/>
      <c r="AS203" s="114"/>
      <c r="AT203" s="114"/>
      <c r="AU203" s="114"/>
      <c r="AV203" s="114"/>
      <c r="AW203" s="114"/>
      <c r="AX203" s="114"/>
      <c r="AY203" s="114"/>
      <c r="AZ203" s="114"/>
      <c r="BA203" s="114"/>
      <c r="BB203" s="114"/>
      <c r="BC203" s="114"/>
      <c r="BD203" s="114"/>
      <c r="BE203" s="114"/>
      <c r="BF203" s="114"/>
      <c r="BG203" s="114"/>
      <c r="BH203" s="114"/>
      <c r="BI203" s="114"/>
      <c r="BJ203" s="114"/>
      <c r="BK203" s="114"/>
      <c r="BL203" s="114"/>
      <c r="BM203" s="114"/>
      <c r="BP203" s="114"/>
      <c r="BQ203" s="114"/>
      <c r="BR203" s="114"/>
      <c r="BS203" s="114"/>
    </row>
    <row r="204" spans="1:71" s="103" customFormat="1" ht="60" customHeight="1">
      <c r="A204" s="114"/>
      <c r="B204" s="115"/>
      <c r="C204" s="114"/>
      <c r="D204" s="114"/>
      <c r="E204" s="102"/>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c r="AO204" s="114"/>
      <c r="AP204" s="114"/>
      <c r="AQ204" s="114"/>
      <c r="AR204" s="114"/>
      <c r="AS204" s="114"/>
      <c r="AT204" s="114"/>
      <c r="AU204" s="114"/>
      <c r="AV204" s="114"/>
      <c r="AW204" s="114"/>
      <c r="AX204" s="114"/>
      <c r="AY204" s="114"/>
      <c r="AZ204" s="114"/>
      <c r="BA204" s="114"/>
      <c r="BB204" s="114"/>
      <c r="BC204" s="114"/>
      <c r="BD204" s="114"/>
      <c r="BE204" s="114"/>
      <c r="BF204" s="114"/>
      <c r="BG204" s="114"/>
      <c r="BH204" s="114"/>
      <c r="BI204" s="114"/>
      <c r="BJ204" s="114"/>
      <c r="BK204" s="114"/>
      <c r="BL204" s="114"/>
      <c r="BM204" s="114"/>
      <c r="BP204" s="114"/>
      <c r="BQ204" s="114"/>
      <c r="BR204" s="114"/>
      <c r="BS204" s="114"/>
    </row>
    <row r="205" spans="1:71" s="103" customFormat="1" ht="60" customHeight="1">
      <c r="A205" s="114"/>
      <c r="B205" s="115"/>
      <c r="C205" s="114"/>
      <c r="D205" s="114"/>
      <c r="E205" s="102"/>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c r="AO205" s="114"/>
      <c r="AP205" s="114"/>
      <c r="AQ205" s="114"/>
      <c r="AR205" s="114"/>
      <c r="AS205" s="114"/>
      <c r="AT205" s="114"/>
      <c r="AU205" s="114"/>
      <c r="AV205" s="114"/>
      <c r="AW205" s="114"/>
      <c r="AX205" s="114"/>
      <c r="AY205" s="114"/>
      <c r="AZ205" s="114"/>
      <c r="BA205" s="114"/>
      <c r="BB205" s="114"/>
      <c r="BC205" s="114"/>
      <c r="BD205" s="114"/>
      <c r="BE205" s="114"/>
      <c r="BF205" s="114"/>
      <c r="BG205" s="114"/>
      <c r="BH205" s="114"/>
      <c r="BI205" s="114"/>
      <c r="BJ205" s="114"/>
      <c r="BK205" s="114"/>
      <c r="BL205" s="114"/>
      <c r="BM205" s="114"/>
      <c r="BP205" s="114"/>
      <c r="BQ205" s="114"/>
      <c r="BR205" s="114"/>
      <c r="BS205" s="114"/>
    </row>
    <row r="206" spans="1:71" s="103" customFormat="1" ht="60" customHeight="1">
      <c r="A206" s="114"/>
      <c r="B206" s="115"/>
      <c r="C206" s="114"/>
      <c r="D206" s="114"/>
      <c r="E206" s="102"/>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c r="AO206" s="114"/>
      <c r="AP206" s="114"/>
      <c r="AQ206" s="114"/>
      <c r="AR206" s="114"/>
      <c r="AS206" s="114"/>
      <c r="AT206" s="114"/>
      <c r="AU206" s="114"/>
      <c r="AV206" s="114"/>
      <c r="AW206" s="114"/>
      <c r="AX206" s="114"/>
      <c r="AY206" s="114"/>
      <c r="AZ206" s="114"/>
      <c r="BA206" s="114"/>
      <c r="BB206" s="114"/>
      <c r="BC206" s="114"/>
      <c r="BD206" s="114"/>
      <c r="BE206" s="114"/>
      <c r="BF206" s="114"/>
      <c r="BG206" s="114"/>
      <c r="BH206" s="114"/>
      <c r="BI206" s="114"/>
      <c r="BJ206" s="114"/>
      <c r="BK206" s="114"/>
      <c r="BL206" s="114"/>
      <c r="BM206" s="114"/>
      <c r="BP206" s="114"/>
      <c r="BQ206" s="114"/>
      <c r="BR206" s="114"/>
      <c r="BS206" s="114"/>
    </row>
    <row r="207" spans="1:71" s="103" customFormat="1" ht="60" customHeight="1">
      <c r="A207" s="114"/>
      <c r="B207" s="115"/>
      <c r="C207" s="114"/>
      <c r="D207" s="114"/>
      <c r="E207" s="102"/>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c r="AO207" s="114"/>
      <c r="AP207" s="114"/>
      <c r="AQ207" s="114"/>
      <c r="AR207" s="114"/>
      <c r="AS207" s="114"/>
      <c r="AT207" s="114"/>
      <c r="AU207" s="114"/>
      <c r="AV207" s="114"/>
      <c r="AW207" s="114"/>
      <c r="AX207" s="114"/>
      <c r="AY207" s="114"/>
      <c r="AZ207" s="114"/>
      <c r="BA207" s="114"/>
      <c r="BB207" s="114"/>
      <c r="BC207" s="114"/>
      <c r="BD207" s="114"/>
      <c r="BE207" s="114"/>
      <c r="BF207" s="114"/>
      <c r="BG207" s="114"/>
      <c r="BH207" s="114"/>
      <c r="BI207" s="114"/>
      <c r="BJ207" s="114"/>
      <c r="BK207" s="114"/>
      <c r="BL207" s="114"/>
      <c r="BM207" s="114"/>
      <c r="BP207" s="114"/>
      <c r="BQ207" s="114"/>
      <c r="BR207" s="114"/>
      <c r="BS207" s="114"/>
    </row>
    <row r="208" spans="1:71" s="103" customFormat="1" ht="60" customHeight="1">
      <c r="A208" s="114"/>
      <c r="B208" s="115"/>
      <c r="C208" s="114"/>
      <c r="D208" s="114"/>
      <c r="E208" s="102"/>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c r="AO208" s="114"/>
      <c r="AP208" s="114"/>
      <c r="AQ208" s="114"/>
      <c r="AR208" s="114"/>
      <c r="AS208" s="114"/>
      <c r="AT208" s="114"/>
      <c r="AU208" s="114"/>
      <c r="AV208" s="114"/>
      <c r="AW208" s="114"/>
      <c r="AX208" s="114"/>
      <c r="AY208" s="114"/>
      <c r="AZ208" s="114"/>
      <c r="BA208" s="114"/>
      <c r="BB208" s="114"/>
      <c r="BC208" s="114"/>
      <c r="BD208" s="114"/>
      <c r="BE208" s="114"/>
      <c r="BF208" s="114"/>
      <c r="BG208" s="114"/>
      <c r="BH208" s="114"/>
      <c r="BI208" s="114"/>
      <c r="BJ208" s="114"/>
      <c r="BK208" s="114"/>
      <c r="BL208" s="114"/>
      <c r="BM208" s="114"/>
      <c r="BP208" s="114"/>
      <c r="BQ208" s="114"/>
      <c r="BR208" s="114"/>
      <c r="BS208" s="114"/>
    </row>
    <row r="209" spans="1:71" s="103" customFormat="1" ht="60" customHeight="1">
      <c r="A209" s="114"/>
      <c r="B209" s="115"/>
      <c r="C209" s="114"/>
      <c r="D209" s="114"/>
      <c r="E209" s="102"/>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c r="AO209" s="114"/>
      <c r="AP209" s="114"/>
      <c r="AQ209" s="114"/>
      <c r="AR209" s="114"/>
      <c r="AS209" s="114"/>
      <c r="AT209" s="114"/>
      <c r="AU209" s="114"/>
      <c r="AV209" s="114"/>
      <c r="AW209" s="114"/>
      <c r="AX209" s="114"/>
      <c r="AY209" s="114"/>
      <c r="AZ209" s="114"/>
      <c r="BA209" s="114"/>
      <c r="BB209" s="114"/>
      <c r="BC209" s="114"/>
      <c r="BD209" s="114"/>
      <c r="BE209" s="114"/>
      <c r="BF209" s="114"/>
      <c r="BG209" s="114"/>
      <c r="BH209" s="114"/>
      <c r="BI209" s="114"/>
      <c r="BJ209" s="114"/>
      <c r="BK209" s="114"/>
      <c r="BL209" s="114"/>
      <c r="BM209" s="114"/>
      <c r="BP209" s="114"/>
      <c r="BQ209" s="114"/>
      <c r="BR209" s="114"/>
      <c r="BS209" s="114"/>
    </row>
    <row r="210" spans="1:71" s="103" customFormat="1" ht="60" customHeight="1">
      <c r="A210" s="114"/>
      <c r="B210" s="115"/>
      <c r="C210" s="114"/>
      <c r="D210" s="114"/>
      <c r="E210" s="102"/>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c r="AO210" s="114"/>
      <c r="AP210" s="114"/>
      <c r="AQ210" s="114"/>
      <c r="AR210" s="114"/>
      <c r="AS210" s="114"/>
      <c r="AT210" s="114"/>
      <c r="AU210" s="114"/>
      <c r="AV210" s="114"/>
      <c r="AW210" s="114"/>
      <c r="AX210" s="114"/>
      <c r="AY210" s="114"/>
      <c r="AZ210" s="114"/>
      <c r="BA210" s="114"/>
      <c r="BB210" s="114"/>
      <c r="BC210" s="114"/>
      <c r="BD210" s="114"/>
      <c r="BE210" s="114"/>
      <c r="BF210" s="114"/>
      <c r="BG210" s="114"/>
      <c r="BH210" s="114"/>
      <c r="BI210" s="114"/>
      <c r="BJ210" s="114"/>
      <c r="BK210" s="114"/>
      <c r="BL210" s="114"/>
      <c r="BM210" s="114"/>
      <c r="BP210" s="114"/>
      <c r="BQ210" s="114"/>
      <c r="BR210" s="114"/>
      <c r="BS210" s="114"/>
    </row>
    <row r="211" spans="1:71" s="103" customFormat="1" ht="60" customHeight="1">
      <c r="A211" s="114"/>
      <c r="B211" s="115"/>
      <c r="C211" s="114"/>
      <c r="D211" s="114"/>
      <c r="E211" s="102"/>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c r="AO211" s="114"/>
      <c r="AP211" s="114"/>
      <c r="AQ211" s="114"/>
      <c r="AR211" s="114"/>
      <c r="AS211" s="114"/>
      <c r="AT211" s="114"/>
      <c r="AU211" s="114"/>
      <c r="AV211" s="114"/>
      <c r="AW211" s="114"/>
      <c r="AX211" s="114"/>
      <c r="AY211" s="114"/>
      <c r="AZ211" s="114"/>
      <c r="BA211" s="114"/>
      <c r="BB211" s="114"/>
      <c r="BC211" s="114"/>
      <c r="BD211" s="114"/>
      <c r="BE211" s="114"/>
      <c r="BF211" s="114"/>
      <c r="BG211" s="114"/>
      <c r="BH211" s="114"/>
      <c r="BI211" s="114"/>
      <c r="BJ211" s="114"/>
      <c r="BK211" s="114"/>
      <c r="BL211" s="114"/>
      <c r="BM211" s="114"/>
      <c r="BP211" s="114"/>
      <c r="BQ211" s="114"/>
      <c r="BR211" s="114"/>
      <c r="BS211" s="114"/>
    </row>
    <row r="212" spans="1:71" s="103" customFormat="1" ht="60" customHeight="1">
      <c r="A212" s="114"/>
      <c r="B212" s="115"/>
      <c r="C212" s="114"/>
      <c r="D212" s="114"/>
      <c r="E212" s="102"/>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c r="AO212" s="114"/>
      <c r="AP212" s="114"/>
      <c r="AQ212" s="114"/>
      <c r="AR212" s="114"/>
      <c r="AS212" s="114"/>
      <c r="AT212" s="114"/>
      <c r="AU212" s="114"/>
      <c r="AV212" s="114"/>
      <c r="AW212" s="114"/>
      <c r="AX212" s="114"/>
      <c r="AY212" s="114"/>
      <c r="AZ212" s="114"/>
      <c r="BA212" s="114"/>
      <c r="BB212" s="114"/>
      <c r="BC212" s="114"/>
      <c r="BD212" s="114"/>
      <c r="BE212" s="114"/>
      <c r="BF212" s="114"/>
      <c r="BG212" s="114"/>
      <c r="BH212" s="114"/>
      <c r="BI212" s="114"/>
      <c r="BJ212" s="114"/>
      <c r="BK212" s="114"/>
      <c r="BL212" s="114"/>
      <c r="BM212" s="114"/>
      <c r="BP212" s="114"/>
      <c r="BQ212" s="114"/>
      <c r="BR212" s="114"/>
      <c r="BS212" s="114"/>
    </row>
    <row r="213" spans="1:71" s="103" customFormat="1" ht="60" customHeight="1">
      <c r="A213" s="114"/>
      <c r="B213" s="115"/>
      <c r="C213" s="114"/>
      <c r="D213" s="114"/>
      <c r="E213" s="102"/>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c r="AO213" s="114"/>
      <c r="AP213" s="114"/>
      <c r="AQ213" s="114"/>
      <c r="AR213" s="114"/>
      <c r="AS213" s="114"/>
      <c r="AT213" s="114"/>
      <c r="AU213" s="114"/>
      <c r="AV213" s="114"/>
      <c r="AW213" s="114"/>
      <c r="AX213" s="114"/>
      <c r="AY213" s="114"/>
      <c r="AZ213" s="114"/>
      <c r="BA213" s="114"/>
      <c r="BB213" s="114"/>
      <c r="BC213" s="114"/>
      <c r="BD213" s="114"/>
      <c r="BE213" s="114"/>
      <c r="BF213" s="114"/>
      <c r="BG213" s="114"/>
      <c r="BH213" s="114"/>
      <c r="BI213" s="114"/>
      <c r="BJ213" s="114"/>
      <c r="BK213" s="114"/>
      <c r="BL213" s="114"/>
      <c r="BM213" s="114"/>
      <c r="BP213" s="114"/>
      <c r="BQ213" s="114"/>
      <c r="BR213" s="114"/>
      <c r="BS213" s="114"/>
    </row>
    <row r="214" spans="1:71" s="103" customFormat="1" ht="60" customHeight="1">
      <c r="A214" s="114"/>
      <c r="B214" s="115"/>
      <c r="C214" s="114"/>
      <c r="D214" s="114"/>
      <c r="E214" s="102"/>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c r="AO214" s="114"/>
      <c r="AP214" s="114"/>
      <c r="AQ214" s="114"/>
      <c r="AR214" s="114"/>
      <c r="AS214" s="114"/>
      <c r="AT214" s="114"/>
      <c r="AU214" s="114"/>
      <c r="AV214" s="114"/>
      <c r="AW214" s="114"/>
      <c r="AX214" s="114"/>
      <c r="AY214" s="114"/>
      <c r="AZ214" s="114"/>
      <c r="BA214" s="114"/>
      <c r="BB214" s="114"/>
      <c r="BC214" s="114"/>
      <c r="BD214" s="114"/>
      <c r="BE214" s="114"/>
      <c r="BF214" s="114"/>
      <c r="BG214" s="114"/>
      <c r="BH214" s="114"/>
      <c r="BI214" s="114"/>
      <c r="BJ214" s="114"/>
      <c r="BK214" s="114"/>
      <c r="BL214" s="114"/>
      <c r="BM214" s="114"/>
      <c r="BP214" s="114"/>
      <c r="BQ214" s="114"/>
      <c r="BR214" s="114"/>
      <c r="BS214" s="114"/>
    </row>
    <row r="215" spans="1:71" s="103" customFormat="1" ht="60" customHeight="1">
      <c r="A215" s="114"/>
      <c r="B215" s="115"/>
      <c r="C215" s="114"/>
      <c r="D215" s="114"/>
      <c r="E215" s="102"/>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c r="AO215" s="114"/>
      <c r="AP215" s="114"/>
      <c r="AQ215" s="114"/>
      <c r="AR215" s="114"/>
      <c r="AS215" s="114"/>
      <c r="AT215" s="114"/>
      <c r="AU215" s="114"/>
      <c r="AV215" s="114"/>
      <c r="AW215" s="114"/>
      <c r="AX215" s="114"/>
      <c r="AY215" s="114"/>
      <c r="AZ215" s="114"/>
      <c r="BA215" s="114"/>
      <c r="BB215" s="114"/>
      <c r="BC215" s="114"/>
      <c r="BD215" s="114"/>
      <c r="BE215" s="114"/>
      <c r="BF215" s="114"/>
      <c r="BG215" s="114"/>
      <c r="BH215" s="114"/>
      <c r="BI215" s="114"/>
      <c r="BJ215" s="114"/>
      <c r="BK215" s="114"/>
      <c r="BL215" s="114"/>
      <c r="BM215" s="114"/>
      <c r="BP215" s="114"/>
      <c r="BQ215" s="114"/>
      <c r="BR215" s="114"/>
      <c r="BS215" s="114"/>
    </row>
    <row r="216" spans="1:71" s="103" customFormat="1" ht="60" customHeight="1">
      <c r="A216" s="114"/>
      <c r="B216" s="115"/>
      <c r="C216" s="114"/>
      <c r="D216" s="114"/>
      <c r="E216" s="102"/>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c r="AO216" s="114"/>
      <c r="AP216" s="114"/>
      <c r="AQ216" s="114"/>
      <c r="AR216" s="114"/>
      <c r="AS216" s="114"/>
      <c r="AT216" s="114"/>
      <c r="AU216" s="114"/>
      <c r="AV216" s="114"/>
      <c r="AW216" s="114"/>
      <c r="AX216" s="114"/>
      <c r="AY216" s="114"/>
      <c r="AZ216" s="114"/>
      <c r="BA216" s="114"/>
      <c r="BB216" s="114"/>
      <c r="BC216" s="114"/>
      <c r="BD216" s="114"/>
      <c r="BE216" s="114"/>
      <c r="BF216" s="114"/>
      <c r="BG216" s="114"/>
      <c r="BH216" s="114"/>
      <c r="BI216" s="114"/>
      <c r="BJ216" s="114"/>
      <c r="BK216" s="114"/>
      <c r="BL216" s="114"/>
      <c r="BM216" s="114"/>
      <c r="BP216" s="114"/>
      <c r="BQ216" s="114"/>
      <c r="BR216" s="114"/>
      <c r="BS216" s="114"/>
    </row>
    <row r="217" spans="1:71" s="103" customFormat="1" ht="60" customHeight="1">
      <c r="A217" s="114"/>
      <c r="B217" s="115"/>
      <c r="C217" s="114"/>
      <c r="D217" s="114"/>
      <c r="E217" s="102"/>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c r="AO217" s="114"/>
      <c r="AP217" s="114"/>
      <c r="AQ217" s="114"/>
      <c r="AR217" s="114"/>
      <c r="AS217" s="114"/>
      <c r="AT217" s="114"/>
      <c r="AU217" s="114"/>
      <c r="AV217" s="114"/>
      <c r="AW217" s="114"/>
      <c r="AX217" s="114"/>
      <c r="AY217" s="114"/>
      <c r="AZ217" s="114"/>
      <c r="BA217" s="114"/>
      <c r="BB217" s="114"/>
      <c r="BC217" s="114"/>
      <c r="BD217" s="114"/>
      <c r="BE217" s="114"/>
      <c r="BF217" s="114"/>
      <c r="BG217" s="114"/>
      <c r="BH217" s="114"/>
      <c r="BI217" s="114"/>
      <c r="BJ217" s="114"/>
      <c r="BK217" s="114"/>
      <c r="BL217" s="114"/>
      <c r="BM217" s="114"/>
      <c r="BP217" s="114"/>
      <c r="BQ217" s="114"/>
      <c r="BR217" s="114"/>
      <c r="BS217" s="114"/>
    </row>
    <row r="218" spans="1:71" s="103" customFormat="1" ht="60" customHeight="1">
      <c r="A218" s="114"/>
      <c r="B218" s="115"/>
      <c r="C218" s="114"/>
      <c r="D218" s="114"/>
      <c r="E218" s="102"/>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c r="AO218" s="114"/>
      <c r="AP218" s="114"/>
      <c r="AQ218" s="114"/>
      <c r="AR218" s="114"/>
      <c r="AS218" s="114"/>
      <c r="AT218" s="114"/>
      <c r="AU218" s="114"/>
      <c r="AV218" s="114"/>
      <c r="AW218" s="114"/>
      <c r="AX218" s="114"/>
      <c r="AY218" s="114"/>
      <c r="AZ218" s="114"/>
      <c r="BA218" s="114"/>
      <c r="BB218" s="114"/>
      <c r="BC218" s="114"/>
      <c r="BD218" s="114"/>
      <c r="BE218" s="114"/>
      <c r="BF218" s="114"/>
      <c r="BG218" s="114"/>
      <c r="BH218" s="114"/>
      <c r="BI218" s="114"/>
      <c r="BJ218" s="114"/>
      <c r="BK218" s="114"/>
      <c r="BL218" s="114"/>
      <c r="BM218" s="114"/>
      <c r="BP218" s="114"/>
      <c r="BQ218" s="114"/>
      <c r="BR218" s="114"/>
      <c r="BS218" s="114"/>
    </row>
    <row r="219" spans="1:71" s="103" customFormat="1" ht="60" customHeight="1">
      <c r="A219" s="114"/>
      <c r="B219" s="115"/>
      <c r="C219" s="114"/>
      <c r="D219" s="114"/>
      <c r="E219" s="102"/>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c r="AO219" s="114"/>
      <c r="AP219" s="114"/>
      <c r="AQ219" s="114"/>
      <c r="AR219" s="114"/>
      <c r="AS219" s="114"/>
      <c r="AT219" s="114"/>
      <c r="AU219" s="114"/>
      <c r="AV219" s="114"/>
      <c r="AW219" s="114"/>
      <c r="AX219" s="114"/>
      <c r="AY219" s="114"/>
      <c r="AZ219" s="114"/>
      <c r="BA219" s="114"/>
      <c r="BB219" s="114"/>
      <c r="BC219" s="114"/>
      <c r="BD219" s="114"/>
      <c r="BE219" s="114"/>
      <c r="BF219" s="114"/>
      <c r="BG219" s="114"/>
      <c r="BH219" s="114"/>
      <c r="BI219" s="114"/>
      <c r="BJ219" s="114"/>
      <c r="BK219" s="114"/>
      <c r="BL219" s="114"/>
      <c r="BM219" s="114"/>
      <c r="BP219" s="114"/>
      <c r="BQ219" s="114"/>
      <c r="BR219" s="114"/>
      <c r="BS219" s="114"/>
    </row>
    <row r="220" spans="1:71" s="103" customFormat="1" ht="60" customHeight="1">
      <c r="A220" s="114"/>
      <c r="B220" s="115"/>
      <c r="C220" s="114"/>
      <c r="D220" s="114"/>
      <c r="E220" s="102"/>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c r="AO220" s="114"/>
      <c r="AP220" s="114"/>
      <c r="AQ220" s="114"/>
      <c r="AR220" s="114"/>
      <c r="AS220" s="114"/>
      <c r="AT220" s="114"/>
      <c r="AU220" s="114"/>
      <c r="AV220" s="114"/>
      <c r="AW220" s="114"/>
      <c r="AX220" s="114"/>
      <c r="AY220" s="114"/>
      <c r="AZ220" s="114"/>
      <c r="BA220" s="114"/>
      <c r="BB220" s="114"/>
      <c r="BC220" s="114"/>
      <c r="BD220" s="114"/>
      <c r="BE220" s="114"/>
      <c r="BF220" s="114"/>
      <c r="BG220" s="114"/>
      <c r="BH220" s="114"/>
      <c r="BI220" s="114"/>
      <c r="BJ220" s="114"/>
      <c r="BK220" s="114"/>
      <c r="BL220" s="114"/>
      <c r="BM220" s="114"/>
      <c r="BP220" s="114"/>
      <c r="BQ220" s="114"/>
      <c r="BR220" s="114"/>
      <c r="BS220" s="114"/>
    </row>
    <row r="221" spans="1:71" s="103" customFormat="1" ht="60" customHeight="1">
      <c r="A221" s="114"/>
      <c r="B221" s="115"/>
      <c r="C221" s="114"/>
      <c r="D221" s="114"/>
      <c r="E221" s="102"/>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c r="AO221" s="114"/>
      <c r="AP221" s="114"/>
      <c r="AQ221" s="114"/>
      <c r="AR221" s="114"/>
      <c r="AS221" s="114"/>
      <c r="AT221" s="114"/>
      <c r="AU221" s="114"/>
      <c r="AV221" s="114"/>
      <c r="AW221" s="114"/>
      <c r="AX221" s="114"/>
      <c r="AY221" s="114"/>
      <c r="AZ221" s="114"/>
      <c r="BA221" s="114"/>
      <c r="BB221" s="114"/>
      <c r="BC221" s="114"/>
      <c r="BD221" s="114"/>
      <c r="BE221" s="114"/>
      <c r="BF221" s="114"/>
      <c r="BG221" s="114"/>
      <c r="BH221" s="114"/>
      <c r="BI221" s="114"/>
      <c r="BJ221" s="114"/>
      <c r="BK221" s="114"/>
      <c r="BL221" s="114"/>
      <c r="BM221" s="114"/>
      <c r="BP221" s="114"/>
      <c r="BQ221" s="114"/>
      <c r="BR221" s="114"/>
      <c r="BS221" s="114"/>
    </row>
    <row r="222" spans="1:71" s="103" customFormat="1" ht="60" customHeight="1">
      <c r="A222" s="114"/>
      <c r="B222" s="115"/>
      <c r="C222" s="114"/>
      <c r="D222" s="114"/>
      <c r="E222" s="102"/>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c r="AO222" s="114"/>
      <c r="AP222" s="114"/>
      <c r="AQ222" s="114"/>
      <c r="AR222" s="114"/>
      <c r="AS222" s="114"/>
      <c r="AT222" s="114"/>
      <c r="AU222" s="114"/>
      <c r="AV222" s="114"/>
      <c r="AW222" s="114"/>
      <c r="AX222" s="114"/>
      <c r="AY222" s="114"/>
      <c r="AZ222" s="114"/>
      <c r="BA222" s="114"/>
      <c r="BB222" s="114"/>
      <c r="BC222" s="114"/>
      <c r="BD222" s="114"/>
      <c r="BE222" s="114"/>
      <c r="BF222" s="114"/>
      <c r="BG222" s="114"/>
      <c r="BH222" s="114"/>
      <c r="BI222" s="114"/>
      <c r="BJ222" s="114"/>
      <c r="BK222" s="114"/>
      <c r="BL222" s="114"/>
      <c r="BM222" s="114"/>
      <c r="BP222" s="114"/>
      <c r="BQ222" s="114"/>
      <c r="BR222" s="114"/>
      <c r="BS222" s="114"/>
    </row>
    <row r="223" spans="1:71" s="103" customFormat="1" ht="60" customHeight="1">
      <c r="A223" s="114"/>
      <c r="B223" s="115"/>
      <c r="C223" s="114"/>
      <c r="D223" s="114"/>
      <c r="E223" s="102"/>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c r="AO223" s="114"/>
      <c r="AP223" s="114"/>
      <c r="AQ223" s="114"/>
      <c r="AR223" s="114"/>
      <c r="AS223" s="114"/>
      <c r="AT223" s="114"/>
      <c r="AU223" s="114"/>
      <c r="AV223" s="114"/>
      <c r="AW223" s="114"/>
      <c r="AX223" s="114"/>
      <c r="AY223" s="114"/>
      <c r="AZ223" s="114"/>
      <c r="BA223" s="114"/>
      <c r="BB223" s="114"/>
      <c r="BC223" s="114"/>
      <c r="BD223" s="114"/>
      <c r="BE223" s="114"/>
      <c r="BF223" s="114"/>
      <c r="BG223" s="114"/>
      <c r="BH223" s="114"/>
      <c r="BI223" s="114"/>
      <c r="BJ223" s="114"/>
      <c r="BK223" s="114"/>
      <c r="BL223" s="114"/>
      <c r="BM223" s="114"/>
      <c r="BP223" s="114"/>
      <c r="BQ223" s="114"/>
      <c r="BR223" s="114"/>
      <c r="BS223" s="114"/>
    </row>
    <row r="224" spans="1:71" s="103" customFormat="1" ht="60" customHeight="1">
      <c r="A224" s="114"/>
      <c r="B224" s="115"/>
      <c r="C224" s="114"/>
      <c r="D224" s="114"/>
      <c r="E224" s="102"/>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c r="AO224" s="114"/>
      <c r="AP224" s="114"/>
      <c r="AQ224" s="114"/>
      <c r="AR224" s="114"/>
      <c r="AS224" s="114"/>
      <c r="AT224" s="114"/>
      <c r="AU224" s="114"/>
      <c r="AV224" s="114"/>
      <c r="AW224" s="114"/>
      <c r="AX224" s="114"/>
      <c r="AY224" s="114"/>
      <c r="AZ224" s="114"/>
      <c r="BA224" s="114"/>
      <c r="BB224" s="114"/>
      <c r="BC224" s="114"/>
      <c r="BD224" s="114"/>
      <c r="BE224" s="114"/>
      <c r="BF224" s="114"/>
      <c r="BG224" s="114"/>
      <c r="BH224" s="114"/>
      <c r="BI224" s="114"/>
      <c r="BJ224" s="114"/>
      <c r="BK224" s="114"/>
      <c r="BL224" s="114"/>
      <c r="BM224" s="114"/>
      <c r="BP224" s="114"/>
      <c r="BQ224" s="114"/>
      <c r="BR224" s="114"/>
      <c r="BS224" s="114"/>
    </row>
    <row r="225" spans="1:71" s="103" customFormat="1" ht="60" customHeight="1">
      <c r="A225" s="114"/>
      <c r="B225" s="115"/>
      <c r="C225" s="114"/>
      <c r="D225" s="114"/>
      <c r="E225" s="102"/>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c r="AO225" s="114"/>
      <c r="AP225" s="114"/>
      <c r="AQ225" s="114"/>
      <c r="AR225" s="114"/>
      <c r="AS225" s="114"/>
      <c r="AT225" s="114"/>
      <c r="AU225" s="114"/>
      <c r="AV225" s="114"/>
      <c r="AW225" s="114"/>
      <c r="AX225" s="114"/>
      <c r="AY225" s="114"/>
      <c r="AZ225" s="114"/>
      <c r="BA225" s="114"/>
      <c r="BB225" s="114"/>
      <c r="BC225" s="114"/>
      <c r="BD225" s="114"/>
      <c r="BE225" s="114"/>
      <c r="BF225" s="114"/>
      <c r="BG225" s="114"/>
      <c r="BH225" s="114"/>
      <c r="BI225" s="114"/>
      <c r="BJ225" s="114"/>
      <c r="BK225" s="114"/>
      <c r="BL225" s="114"/>
      <c r="BM225" s="114"/>
      <c r="BP225" s="114"/>
      <c r="BQ225" s="114"/>
      <c r="BR225" s="114"/>
      <c r="BS225" s="114"/>
    </row>
    <row r="226" spans="1:71" s="103" customFormat="1" ht="60" customHeight="1">
      <c r="A226" s="114"/>
      <c r="B226" s="115"/>
      <c r="C226" s="114"/>
      <c r="D226" s="114"/>
      <c r="E226" s="102"/>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c r="AO226" s="114"/>
      <c r="AP226" s="114"/>
      <c r="AQ226" s="114"/>
      <c r="AR226" s="114"/>
      <c r="AS226" s="114"/>
      <c r="AT226" s="114"/>
      <c r="AU226" s="114"/>
      <c r="AV226" s="114"/>
      <c r="AW226" s="114"/>
      <c r="AX226" s="114"/>
      <c r="AY226" s="114"/>
      <c r="AZ226" s="114"/>
      <c r="BA226" s="114"/>
      <c r="BB226" s="114"/>
      <c r="BC226" s="114"/>
      <c r="BD226" s="114"/>
      <c r="BE226" s="114"/>
      <c r="BF226" s="114"/>
      <c r="BG226" s="114"/>
      <c r="BH226" s="114"/>
      <c r="BI226" s="114"/>
      <c r="BJ226" s="114"/>
      <c r="BK226" s="114"/>
      <c r="BL226" s="114"/>
      <c r="BM226" s="114"/>
      <c r="BP226" s="114"/>
      <c r="BQ226" s="114"/>
      <c r="BR226" s="114"/>
      <c r="BS226" s="114"/>
    </row>
    <row r="227" spans="1:71" s="103" customFormat="1" ht="60" customHeight="1">
      <c r="A227" s="114"/>
      <c r="B227" s="115"/>
      <c r="C227" s="114"/>
      <c r="D227" s="114"/>
      <c r="E227" s="102"/>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c r="AO227" s="114"/>
      <c r="AP227" s="114"/>
      <c r="AQ227" s="114"/>
      <c r="AR227" s="114"/>
      <c r="AS227" s="114"/>
      <c r="AT227" s="114"/>
      <c r="AU227" s="114"/>
      <c r="AV227" s="114"/>
      <c r="AW227" s="114"/>
      <c r="AX227" s="114"/>
      <c r="AY227" s="114"/>
      <c r="AZ227" s="114"/>
      <c r="BA227" s="114"/>
      <c r="BB227" s="114"/>
      <c r="BC227" s="114"/>
      <c r="BD227" s="114"/>
      <c r="BE227" s="114"/>
      <c r="BF227" s="114"/>
      <c r="BG227" s="114"/>
      <c r="BH227" s="114"/>
      <c r="BI227" s="114"/>
      <c r="BJ227" s="114"/>
      <c r="BK227" s="114"/>
      <c r="BL227" s="114"/>
      <c r="BM227" s="114"/>
      <c r="BP227" s="114"/>
      <c r="BQ227" s="114"/>
      <c r="BR227" s="114"/>
      <c r="BS227" s="114"/>
    </row>
    <row r="228" spans="1:71" s="103" customFormat="1" ht="60" customHeight="1">
      <c r="A228" s="114"/>
      <c r="B228" s="115"/>
      <c r="C228" s="114"/>
      <c r="D228" s="114"/>
      <c r="E228" s="102"/>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c r="AO228" s="114"/>
      <c r="AP228" s="114"/>
      <c r="AQ228" s="114"/>
      <c r="AR228" s="114"/>
      <c r="AS228" s="114"/>
      <c r="AT228" s="114"/>
      <c r="AU228" s="114"/>
      <c r="AV228" s="114"/>
      <c r="AW228" s="114"/>
      <c r="AX228" s="114"/>
      <c r="AY228" s="114"/>
      <c r="AZ228" s="114"/>
      <c r="BA228" s="114"/>
      <c r="BB228" s="114"/>
      <c r="BC228" s="114"/>
      <c r="BD228" s="114"/>
      <c r="BE228" s="114"/>
      <c r="BF228" s="114"/>
      <c r="BG228" s="114"/>
      <c r="BH228" s="114"/>
      <c r="BI228" s="114"/>
      <c r="BJ228" s="114"/>
      <c r="BK228" s="114"/>
      <c r="BL228" s="114"/>
      <c r="BM228" s="114"/>
      <c r="BP228" s="114"/>
      <c r="BQ228" s="114"/>
      <c r="BR228" s="114"/>
      <c r="BS228" s="114"/>
    </row>
    <row r="229" spans="1:71" s="103" customFormat="1" ht="60" customHeight="1">
      <c r="A229" s="114"/>
      <c r="B229" s="115"/>
      <c r="C229" s="114"/>
      <c r="D229" s="114"/>
      <c r="E229" s="102"/>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c r="AO229" s="114"/>
      <c r="AP229" s="114"/>
      <c r="AQ229" s="114"/>
      <c r="AR229" s="114"/>
      <c r="AS229" s="114"/>
      <c r="AT229" s="114"/>
      <c r="AU229" s="114"/>
      <c r="AV229" s="114"/>
      <c r="AW229" s="114"/>
      <c r="AX229" s="114"/>
      <c r="AY229" s="114"/>
      <c r="AZ229" s="114"/>
      <c r="BA229" s="114"/>
      <c r="BB229" s="114"/>
      <c r="BC229" s="114"/>
      <c r="BD229" s="114"/>
      <c r="BE229" s="114"/>
      <c r="BF229" s="114"/>
      <c r="BG229" s="114"/>
      <c r="BH229" s="114"/>
      <c r="BI229" s="114"/>
      <c r="BJ229" s="114"/>
      <c r="BK229" s="114"/>
      <c r="BL229" s="114"/>
      <c r="BM229" s="114"/>
      <c r="BP229" s="114"/>
      <c r="BQ229" s="114"/>
      <c r="BR229" s="114"/>
      <c r="BS229" s="114"/>
    </row>
    <row r="230" spans="1:71" s="103" customFormat="1" ht="60" customHeight="1">
      <c r="A230" s="114"/>
      <c r="B230" s="115"/>
      <c r="C230" s="114"/>
      <c r="D230" s="114"/>
      <c r="E230" s="102"/>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4"/>
      <c r="AY230" s="114"/>
      <c r="AZ230" s="114"/>
      <c r="BA230" s="114"/>
      <c r="BB230" s="114"/>
      <c r="BC230" s="114"/>
      <c r="BD230" s="114"/>
      <c r="BE230" s="114"/>
      <c r="BF230" s="114"/>
      <c r="BG230" s="114"/>
      <c r="BH230" s="114"/>
      <c r="BI230" s="114"/>
      <c r="BJ230" s="114"/>
      <c r="BK230" s="114"/>
      <c r="BL230" s="114"/>
      <c r="BM230" s="114"/>
      <c r="BP230" s="114"/>
      <c r="BQ230" s="114"/>
      <c r="BR230" s="114"/>
      <c r="BS230" s="114"/>
    </row>
    <row r="231" spans="1:71" s="103" customFormat="1" ht="60" customHeight="1">
      <c r="A231" s="114"/>
      <c r="B231" s="115"/>
      <c r="C231" s="114"/>
      <c r="D231" s="114"/>
      <c r="E231" s="102"/>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c r="AO231" s="114"/>
      <c r="AP231" s="114"/>
      <c r="AQ231" s="114"/>
      <c r="AR231" s="114"/>
      <c r="AS231" s="114"/>
      <c r="AT231" s="114"/>
      <c r="AU231" s="114"/>
      <c r="AV231" s="114"/>
      <c r="AW231" s="114"/>
      <c r="AX231" s="114"/>
      <c r="AY231" s="114"/>
      <c r="AZ231" s="114"/>
      <c r="BA231" s="114"/>
      <c r="BB231" s="114"/>
      <c r="BC231" s="114"/>
      <c r="BD231" s="114"/>
      <c r="BE231" s="114"/>
      <c r="BF231" s="114"/>
      <c r="BG231" s="114"/>
      <c r="BH231" s="114"/>
      <c r="BI231" s="114"/>
      <c r="BJ231" s="114"/>
      <c r="BK231" s="114"/>
      <c r="BL231" s="114"/>
      <c r="BM231" s="114"/>
      <c r="BP231" s="114"/>
      <c r="BQ231" s="114"/>
      <c r="BR231" s="114"/>
      <c r="BS231" s="114"/>
    </row>
    <row r="232" spans="1:71" s="103" customFormat="1" ht="60" customHeight="1">
      <c r="A232" s="114"/>
      <c r="B232" s="115"/>
      <c r="C232" s="114"/>
      <c r="D232" s="114"/>
      <c r="E232" s="102"/>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c r="AO232" s="114"/>
      <c r="AP232" s="114"/>
      <c r="AQ232" s="114"/>
      <c r="AR232" s="114"/>
      <c r="AS232" s="114"/>
      <c r="AT232" s="114"/>
      <c r="AU232" s="114"/>
      <c r="AV232" s="114"/>
      <c r="AW232" s="114"/>
      <c r="AX232" s="114"/>
      <c r="AY232" s="114"/>
      <c r="AZ232" s="114"/>
      <c r="BA232" s="114"/>
      <c r="BB232" s="114"/>
      <c r="BC232" s="114"/>
      <c r="BD232" s="114"/>
      <c r="BE232" s="114"/>
      <c r="BF232" s="114"/>
      <c r="BG232" s="114"/>
      <c r="BH232" s="114"/>
      <c r="BI232" s="114"/>
      <c r="BJ232" s="114"/>
      <c r="BK232" s="114"/>
      <c r="BL232" s="114"/>
      <c r="BM232" s="114"/>
      <c r="BP232" s="114"/>
      <c r="BQ232" s="114"/>
      <c r="BR232" s="114"/>
      <c r="BS232" s="114"/>
    </row>
    <row r="233" spans="1:71" s="103" customFormat="1" ht="60" customHeight="1">
      <c r="A233" s="114"/>
      <c r="B233" s="115"/>
      <c r="C233" s="114"/>
      <c r="D233" s="114"/>
      <c r="E233" s="102"/>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c r="AO233" s="114"/>
      <c r="AP233" s="114"/>
      <c r="AQ233" s="114"/>
      <c r="AR233" s="114"/>
      <c r="AS233" s="114"/>
      <c r="AT233" s="114"/>
      <c r="AU233" s="114"/>
      <c r="AV233" s="114"/>
      <c r="AW233" s="114"/>
      <c r="AX233" s="114"/>
      <c r="AY233" s="114"/>
      <c r="AZ233" s="114"/>
      <c r="BA233" s="114"/>
      <c r="BB233" s="114"/>
      <c r="BC233" s="114"/>
      <c r="BD233" s="114"/>
      <c r="BE233" s="114"/>
      <c r="BF233" s="114"/>
      <c r="BG233" s="114"/>
      <c r="BH233" s="114"/>
      <c r="BI233" s="114"/>
      <c r="BJ233" s="114"/>
      <c r="BK233" s="114"/>
      <c r="BL233" s="114"/>
      <c r="BM233" s="114"/>
      <c r="BP233" s="114"/>
      <c r="BQ233" s="114"/>
      <c r="BR233" s="114"/>
      <c r="BS233" s="114"/>
    </row>
    <row r="234" spans="1:71" s="103" customFormat="1" ht="60" customHeight="1">
      <c r="A234" s="114"/>
      <c r="B234" s="115"/>
      <c r="C234" s="114"/>
      <c r="D234" s="114"/>
      <c r="E234" s="102"/>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c r="AO234" s="114"/>
      <c r="AP234" s="114"/>
      <c r="AQ234" s="114"/>
      <c r="AR234" s="114"/>
      <c r="AS234" s="114"/>
      <c r="AT234" s="114"/>
      <c r="AU234" s="114"/>
      <c r="AV234" s="114"/>
      <c r="AW234" s="114"/>
      <c r="AX234" s="114"/>
      <c r="AY234" s="114"/>
      <c r="AZ234" s="114"/>
      <c r="BA234" s="114"/>
      <c r="BB234" s="114"/>
      <c r="BC234" s="114"/>
      <c r="BD234" s="114"/>
      <c r="BE234" s="114"/>
      <c r="BF234" s="114"/>
      <c r="BG234" s="114"/>
      <c r="BH234" s="114"/>
      <c r="BI234" s="114"/>
      <c r="BJ234" s="114"/>
      <c r="BK234" s="114"/>
      <c r="BL234" s="114"/>
      <c r="BM234" s="114"/>
      <c r="BP234" s="114"/>
      <c r="BQ234" s="114"/>
      <c r="BR234" s="114"/>
      <c r="BS234" s="114"/>
    </row>
    <row r="235" spans="1:71" s="103" customFormat="1" ht="60" customHeight="1">
      <c r="A235" s="114"/>
      <c r="B235" s="115"/>
      <c r="C235" s="114"/>
      <c r="D235" s="114"/>
      <c r="E235" s="102"/>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c r="AO235" s="114"/>
      <c r="AP235" s="114"/>
      <c r="AQ235" s="114"/>
      <c r="AR235" s="114"/>
      <c r="AS235" s="114"/>
      <c r="AT235" s="114"/>
      <c r="AU235" s="114"/>
      <c r="AV235" s="114"/>
      <c r="AW235" s="114"/>
      <c r="AX235" s="114"/>
      <c r="AY235" s="114"/>
      <c r="AZ235" s="114"/>
      <c r="BA235" s="114"/>
      <c r="BB235" s="114"/>
      <c r="BC235" s="114"/>
      <c r="BD235" s="114"/>
      <c r="BE235" s="114"/>
      <c r="BF235" s="114"/>
      <c r="BG235" s="114"/>
      <c r="BH235" s="114"/>
      <c r="BI235" s="114"/>
      <c r="BJ235" s="114"/>
      <c r="BK235" s="114"/>
      <c r="BL235" s="114"/>
      <c r="BM235" s="114"/>
      <c r="BP235" s="114"/>
      <c r="BQ235" s="114"/>
      <c r="BR235" s="114"/>
      <c r="BS235" s="114"/>
    </row>
    <row r="236" spans="1:71" s="103" customFormat="1" ht="60" customHeight="1">
      <c r="A236" s="114"/>
      <c r="B236" s="115"/>
      <c r="C236" s="114"/>
      <c r="D236" s="114"/>
      <c r="E236" s="102"/>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c r="AO236" s="114"/>
      <c r="AP236" s="114"/>
      <c r="AQ236" s="114"/>
      <c r="AR236" s="114"/>
      <c r="AS236" s="114"/>
      <c r="AT236" s="114"/>
      <c r="AU236" s="114"/>
      <c r="AV236" s="114"/>
      <c r="AW236" s="114"/>
      <c r="AX236" s="114"/>
      <c r="AY236" s="114"/>
      <c r="AZ236" s="114"/>
      <c r="BA236" s="114"/>
      <c r="BB236" s="114"/>
      <c r="BC236" s="114"/>
      <c r="BD236" s="114"/>
      <c r="BE236" s="114"/>
      <c r="BF236" s="114"/>
      <c r="BG236" s="114"/>
      <c r="BH236" s="114"/>
      <c r="BI236" s="114"/>
      <c r="BJ236" s="114"/>
      <c r="BK236" s="114"/>
      <c r="BL236" s="114"/>
      <c r="BM236" s="114"/>
      <c r="BP236" s="114"/>
      <c r="BQ236" s="114"/>
      <c r="BR236" s="114"/>
      <c r="BS236" s="114"/>
    </row>
    <row r="237" spans="1:71" s="103" customFormat="1" ht="60" customHeight="1">
      <c r="A237" s="114"/>
      <c r="B237" s="115"/>
      <c r="C237" s="114"/>
      <c r="D237" s="114"/>
      <c r="E237" s="102"/>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c r="AO237" s="114"/>
      <c r="AP237" s="114"/>
      <c r="AQ237" s="114"/>
      <c r="AR237" s="114"/>
      <c r="AS237" s="114"/>
      <c r="AT237" s="114"/>
      <c r="AU237" s="114"/>
      <c r="AV237" s="114"/>
      <c r="AW237" s="114"/>
      <c r="AX237" s="114"/>
      <c r="AY237" s="114"/>
      <c r="AZ237" s="114"/>
      <c r="BA237" s="114"/>
      <c r="BB237" s="114"/>
      <c r="BC237" s="114"/>
      <c r="BD237" s="114"/>
      <c r="BE237" s="114"/>
      <c r="BF237" s="114"/>
      <c r="BG237" s="114"/>
      <c r="BH237" s="114"/>
      <c r="BI237" s="114"/>
      <c r="BJ237" s="114"/>
      <c r="BK237" s="114"/>
      <c r="BL237" s="114"/>
      <c r="BM237" s="114"/>
      <c r="BP237" s="114"/>
      <c r="BQ237" s="114"/>
      <c r="BR237" s="114"/>
      <c r="BS237" s="114"/>
    </row>
    <row r="238" spans="1:71" s="103" customFormat="1" ht="60" customHeight="1">
      <c r="A238" s="114"/>
      <c r="B238" s="115"/>
      <c r="C238" s="114"/>
      <c r="D238" s="114"/>
      <c r="E238" s="102"/>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c r="AO238" s="114"/>
      <c r="AP238" s="114"/>
      <c r="AQ238" s="114"/>
      <c r="AR238" s="114"/>
      <c r="AS238" s="114"/>
      <c r="AT238" s="114"/>
      <c r="AU238" s="114"/>
      <c r="AV238" s="114"/>
      <c r="AW238" s="114"/>
      <c r="AX238" s="114"/>
      <c r="AY238" s="114"/>
      <c r="AZ238" s="114"/>
      <c r="BA238" s="114"/>
      <c r="BB238" s="114"/>
      <c r="BC238" s="114"/>
      <c r="BD238" s="114"/>
      <c r="BE238" s="114"/>
      <c r="BF238" s="114"/>
      <c r="BG238" s="114"/>
      <c r="BH238" s="114"/>
      <c r="BI238" s="114"/>
      <c r="BJ238" s="114"/>
      <c r="BK238" s="114"/>
      <c r="BL238" s="114"/>
      <c r="BM238" s="114"/>
      <c r="BP238" s="114"/>
      <c r="BQ238" s="114"/>
      <c r="BR238" s="114"/>
      <c r="BS238" s="114"/>
    </row>
    <row r="239" spans="1:71" s="103" customFormat="1" ht="60" customHeight="1">
      <c r="A239" s="114"/>
      <c r="B239" s="115"/>
      <c r="C239" s="114"/>
      <c r="D239" s="114"/>
      <c r="E239" s="102"/>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c r="AO239" s="114"/>
      <c r="AP239" s="114"/>
      <c r="AQ239" s="114"/>
      <c r="AR239" s="114"/>
      <c r="AS239" s="114"/>
      <c r="AT239" s="114"/>
      <c r="AU239" s="114"/>
      <c r="AV239" s="114"/>
      <c r="AW239" s="114"/>
      <c r="AX239" s="114"/>
      <c r="AY239" s="114"/>
      <c r="AZ239" s="114"/>
      <c r="BA239" s="114"/>
      <c r="BB239" s="114"/>
      <c r="BC239" s="114"/>
      <c r="BD239" s="114"/>
      <c r="BE239" s="114"/>
      <c r="BF239" s="114"/>
      <c r="BG239" s="114"/>
      <c r="BH239" s="114"/>
      <c r="BI239" s="114"/>
      <c r="BJ239" s="114"/>
      <c r="BK239" s="114"/>
      <c r="BL239" s="114"/>
      <c r="BM239" s="114"/>
      <c r="BP239" s="114"/>
      <c r="BQ239" s="114"/>
      <c r="BR239" s="114"/>
      <c r="BS239" s="114"/>
    </row>
    <row r="240" spans="1:71" s="103" customFormat="1" ht="60" customHeight="1">
      <c r="A240" s="114"/>
      <c r="B240" s="115"/>
      <c r="C240" s="114"/>
      <c r="D240" s="114"/>
      <c r="E240" s="102"/>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c r="AO240" s="114"/>
      <c r="AP240" s="114"/>
      <c r="AQ240" s="114"/>
      <c r="AR240" s="114"/>
      <c r="AS240" s="114"/>
      <c r="AT240" s="114"/>
      <c r="AU240" s="114"/>
      <c r="AV240" s="114"/>
      <c r="AW240" s="114"/>
      <c r="AX240" s="114"/>
      <c r="AY240" s="114"/>
      <c r="AZ240" s="114"/>
      <c r="BA240" s="114"/>
      <c r="BB240" s="114"/>
      <c r="BC240" s="114"/>
      <c r="BD240" s="114"/>
      <c r="BE240" s="114"/>
      <c r="BF240" s="114"/>
      <c r="BG240" s="114"/>
      <c r="BH240" s="114"/>
      <c r="BI240" s="114"/>
      <c r="BJ240" s="114"/>
      <c r="BK240" s="114"/>
      <c r="BL240" s="114"/>
      <c r="BM240" s="114"/>
      <c r="BP240" s="114"/>
      <c r="BQ240" s="114"/>
      <c r="BR240" s="114"/>
      <c r="BS240" s="114"/>
    </row>
    <row r="241" spans="1:71" s="103" customFormat="1" ht="60" customHeight="1">
      <c r="A241" s="114"/>
      <c r="B241" s="115"/>
      <c r="C241" s="114"/>
      <c r="D241" s="114"/>
      <c r="E241" s="102"/>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c r="AO241" s="114"/>
      <c r="AP241" s="114"/>
      <c r="AQ241" s="114"/>
      <c r="AR241" s="114"/>
      <c r="AS241" s="114"/>
      <c r="AT241" s="114"/>
      <c r="AU241" s="114"/>
      <c r="AV241" s="114"/>
      <c r="AW241" s="114"/>
      <c r="AX241" s="114"/>
      <c r="AY241" s="114"/>
      <c r="AZ241" s="114"/>
      <c r="BA241" s="114"/>
      <c r="BB241" s="114"/>
      <c r="BC241" s="114"/>
      <c r="BD241" s="114"/>
      <c r="BE241" s="114"/>
      <c r="BF241" s="114"/>
      <c r="BG241" s="114"/>
      <c r="BH241" s="114"/>
      <c r="BI241" s="114"/>
      <c r="BJ241" s="114"/>
      <c r="BK241" s="114"/>
      <c r="BL241" s="114"/>
      <c r="BM241" s="114"/>
      <c r="BP241" s="114"/>
      <c r="BQ241" s="114"/>
      <c r="BR241" s="114"/>
      <c r="BS241" s="114"/>
    </row>
    <row r="242" spans="1:71" s="103" customFormat="1" ht="60" customHeight="1">
      <c r="A242" s="114"/>
      <c r="B242" s="115"/>
      <c r="C242" s="114"/>
      <c r="D242" s="114"/>
      <c r="E242" s="102"/>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c r="AO242" s="114"/>
      <c r="AP242" s="114"/>
      <c r="AQ242" s="114"/>
      <c r="AR242" s="114"/>
      <c r="AS242" s="114"/>
      <c r="AT242" s="114"/>
      <c r="AU242" s="114"/>
      <c r="AV242" s="114"/>
      <c r="AW242" s="114"/>
      <c r="AX242" s="114"/>
      <c r="AY242" s="114"/>
      <c r="AZ242" s="114"/>
      <c r="BA242" s="114"/>
      <c r="BB242" s="114"/>
      <c r="BC242" s="114"/>
      <c r="BD242" s="114"/>
      <c r="BE242" s="114"/>
      <c r="BF242" s="114"/>
      <c r="BG242" s="114"/>
      <c r="BH242" s="114"/>
      <c r="BI242" s="114"/>
      <c r="BJ242" s="114"/>
      <c r="BK242" s="114"/>
      <c r="BL242" s="114"/>
      <c r="BM242" s="114"/>
      <c r="BP242" s="114"/>
      <c r="BQ242" s="114"/>
      <c r="BR242" s="114"/>
      <c r="BS242" s="114"/>
    </row>
    <row r="243" spans="1:71" s="103" customFormat="1" ht="60" customHeight="1">
      <c r="A243" s="114"/>
      <c r="B243" s="115"/>
      <c r="C243" s="114"/>
      <c r="D243" s="114"/>
      <c r="E243" s="102"/>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c r="AO243" s="114"/>
      <c r="AP243" s="114"/>
      <c r="AQ243" s="114"/>
      <c r="AR243" s="114"/>
      <c r="AS243" s="114"/>
      <c r="AT243" s="114"/>
      <c r="AU243" s="114"/>
      <c r="AV243" s="114"/>
      <c r="AW243" s="114"/>
      <c r="AX243" s="114"/>
      <c r="AY243" s="114"/>
      <c r="AZ243" s="114"/>
      <c r="BA243" s="114"/>
      <c r="BB243" s="114"/>
      <c r="BC243" s="114"/>
      <c r="BD243" s="114"/>
      <c r="BE243" s="114"/>
      <c r="BF243" s="114"/>
      <c r="BG243" s="114"/>
      <c r="BH243" s="114"/>
      <c r="BI243" s="114"/>
      <c r="BJ243" s="114"/>
      <c r="BK243" s="114"/>
      <c r="BL243" s="114"/>
      <c r="BM243" s="114"/>
      <c r="BP243" s="114"/>
      <c r="BQ243" s="114"/>
      <c r="BR243" s="114"/>
      <c r="BS243" s="114"/>
    </row>
    <row r="244" spans="1:71" s="103" customFormat="1" ht="60" customHeight="1">
      <c r="A244" s="114"/>
      <c r="B244" s="115"/>
      <c r="C244" s="114"/>
      <c r="D244" s="114"/>
      <c r="E244" s="102"/>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c r="AO244" s="114"/>
      <c r="AP244" s="114"/>
      <c r="AQ244" s="114"/>
      <c r="AR244" s="114"/>
      <c r="AS244" s="114"/>
      <c r="AT244" s="114"/>
      <c r="AU244" s="114"/>
      <c r="AV244" s="114"/>
      <c r="AW244" s="114"/>
      <c r="AX244" s="114"/>
      <c r="AY244" s="114"/>
      <c r="AZ244" s="114"/>
      <c r="BA244" s="114"/>
      <c r="BB244" s="114"/>
      <c r="BC244" s="114"/>
      <c r="BD244" s="114"/>
      <c r="BE244" s="114"/>
      <c r="BF244" s="114"/>
      <c r="BG244" s="114"/>
      <c r="BH244" s="114"/>
      <c r="BI244" s="114"/>
      <c r="BJ244" s="114"/>
      <c r="BK244" s="114"/>
      <c r="BL244" s="114"/>
      <c r="BM244" s="114"/>
      <c r="BP244" s="114"/>
      <c r="BQ244" s="114"/>
      <c r="BR244" s="114"/>
      <c r="BS244" s="114"/>
    </row>
    <row r="245" spans="1:71" s="103" customFormat="1" ht="60" customHeight="1">
      <c r="A245" s="114"/>
      <c r="B245" s="115"/>
      <c r="C245" s="114"/>
      <c r="D245" s="114"/>
      <c r="E245" s="102"/>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c r="AO245" s="114"/>
      <c r="AP245" s="114"/>
      <c r="AQ245" s="114"/>
      <c r="AR245" s="114"/>
      <c r="AS245" s="114"/>
      <c r="AT245" s="114"/>
      <c r="AU245" s="114"/>
      <c r="AV245" s="114"/>
      <c r="AW245" s="114"/>
      <c r="AX245" s="114"/>
      <c r="AY245" s="114"/>
      <c r="AZ245" s="114"/>
      <c r="BA245" s="114"/>
      <c r="BB245" s="114"/>
      <c r="BC245" s="114"/>
      <c r="BD245" s="114"/>
      <c r="BE245" s="114"/>
      <c r="BF245" s="114"/>
      <c r="BG245" s="114"/>
      <c r="BH245" s="114"/>
      <c r="BI245" s="114"/>
      <c r="BJ245" s="114"/>
      <c r="BK245" s="114"/>
      <c r="BL245" s="114"/>
      <c r="BM245" s="114"/>
      <c r="BP245" s="114"/>
      <c r="BQ245" s="114"/>
      <c r="BR245" s="114"/>
      <c r="BS245" s="114"/>
    </row>
    <row r="246" spans="1:71" s="103" customFormat="1" ht="60" customHeight="1">
      <c r="A246" s="114"/>
      <c r="B246" s="115"/>
      <c r="C246" s="114"/>
      <c r="D246" s="114"/>
      <c r="E246" s="102"/>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c r="AO246" s="114"/>
      <c r="AP246" s="114"/>
      <c r="AQ246" s="114"/>
      <c r="AR246" s="114"/>
      <c r="AS246" s="114"/>
      <c r="AT246" s="114"/>
      <c r="AU246" s="114"/>
      <c r="AV246" s="114"/>
      <c r="AW246" s="114"/>
      <c r="AX246" s="114"/>
      <c r="AY246" s="114"/>
      <c r="AZ246" s="114"/>
      <c r="BA246" s="114"/>
      <c r="BB246" s="114"/>
      <c r="BC246" s="114"/>
      <c r="BD246" s="114"/>
      <c r="BE246" s="114"/>
      <c r="BF246" s="114"/>
      <c r="BG246" s="114"/>
      <c r="BH246" s="114"/>
      <c r="BI246" s="114"/>
      <c r="BJ246" s="114"/>
      <c r="BK246" s="114"/>
      <c r="BL246" s="114"/>
      <c r="BM246" s="114"/>
      <c r="BP246" s="114"/>
      <c r="BQ246" s="114"/>
      <c r="BR246" s="114"/>
      <c r="BS246" s="114"/>
    </row>
    <row r="247" spans="1:71" s="103" customFormat="1" ht="60" customHeight="1">
      <c r="A247" s="114"/>
      <c r="B247" s="115"/>
      <c r="C247" s="114"/>
      <c r="D247" s="114"/>
      <c r="E247" s="102"/>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c r="AS247" s="114"/>
      <c r="AT247" s="114"/>
      <c r="AU247" s="114"/>
      <c r="AV247" s="114"/>
      <c r="AW247" s="114"/>
      <c r="AX247" s="114"/>
      <c r="AY247" s="114"/>
      <c r="AZ247" s="114"/>
      <c r="BA247" s="114"/>
      <c r="BB247" s="114"/>
      <c r="BC247" s="114"/>
      <c r="BD247" s="114"/>
      <c r="BE247" s="114"/>
      <c r="BF247" s="114"/>
      <c r="BG247" s="114"/>
      <c r="BH247" s="114"/>
      <c r="BI247" s="114"/>
      <c r="BJ247" s="114"/>
      <c r="BK247" s="114"/>
      <c r="BL247" s="114"/>
      <c r="BM247" s="114"/>
      <c r="BP247" s="114"/>
      <c r="BQ247" s="114"/>
      <c r="BR247" s="114"/>
      <c r="BS247" s="114"/>
    </row>
    <row r="248" spans="1:71" s="103" customFormat="1" ht="60" customHeight="1">
      <c r="A248" s="114"/>
      <c r="B248" s="115"/>
      <c r="C248" s="114"/>
      <c r="D248" s="114"/>
      <c r="E248" s="102"/>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14"/>
      <c r="AY248" s="114"/>
      <c r="AZ248" s="114"/>
      <c r="BA248" s="114"/>
      <c r="BB248" s="114"/>
      <c r="BC248" s="114"/>
      <c r="BD248" s="114"/>
      <c r="BE248" s="114"/>
      <c r="BF248" s="114"/>
      <c r="BG248" s="114"/>
      <c r="BH248" s="114"/>
      <c r="BI248" s="114"/>
      <c r="BJ248" s="114"/>
      <c r="BK248" s="114"/>
      <c r="BL248" s="114"/>
      <c r="BM248" s="114"/>
      <c r="BP248" s="114"/>
      <c r="BQ248" s="114"/>
      <c r="BR248" s="114"/>
      <c r="BS248" s="114"/>
    </row>
    <row r="249" spans="1:71" s="103" customFormat="1" ht="60" customHeight="1">
      <c r="A249" s="114"/>
      <c r="B249" s="115"/>
      <c r="C249" s="114"/>
      <c r="D249" s="114"/>
      <c r="E249" s="102"/>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14"/>
      <c r="AY249" s="114"/>
      <c r="AZ249" s="114"/>
      <c r="BA249" s="114"/>
      <c r="BB249" s="114"/>
      <c r="BC249" s="114"/>
      <c r="BD249" s="114"/>
      <c r="BE249" s="114"/>
      <c r="BF249" s="114"/>
      <c r="BG249" s="114"/>
      <c r="BH249" s="114"/>
      <c r="BI249" s="114"/>
      <c r="BJ249" s="114"/>
      <c r="BK249" s="114"/>
      <c r="BL249" s="114"/>
      <c r="BM249" s="114"/>
      <c r="BP249" s="114"/>
      <c r="BQ249" s="114"/>
      <c r="BR249" s="114"/>
      <c r="BS249" s="114"/>
    </row>
    <row r="250" spans="1:71" s="103" customFormat="1" ht="60" customHeight="1">
      <c r="A250" s="114"/>
      <c r="B250" s="115"/>
      <c r="C250" s="114"/>
      <c r="D250" s="114"/>
      <c r="E250" s="102"/>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c r="AO250" s="114"/>
      <c r="AP250" s="114"/>
      <c r="AQ250" s="114"/>
      <c r="AR250" s="114"/>
      <c r="AS250" s="114"/>
      <c r="AT250" s="114"/>
      <c r="AU250" s="114"/>
      <c r="AV250" s="114"/>
      <c r="AW250" s="114"/>
      <c r="AX250" s="114"/>
      <c r="AY250" s="114"/>
      <c r="AZ250" s="114"/>
      <c r="BA250" s="114"/>
      <c r="BB250" s="114"/>
      <c r="BC250" s="114"/>
      <c r="BD250" s="114"/>
      <c r="BE250" s="114"/>
      <c r="BF250" s="114"/>
      <c r="BG250" s="114"/>
      <c r="BH250" s="114"/>
      <c r="BI250" s="114"/>
      <c r="BJ250" s="114"/>
      <c r="BK250" s="114"/>
      <c r="BL250" s="114"/>
      <c r="BM250" s="114"/>
      <c r="BP250" s="114"/>
      <c r="BQ250" s="114"/>
      <c r="BR250" s="114"/>
      <c r="BS250" s="114"/>
    </row>
    <row r="251" spans="1:71" s="103" customFormat="1" ht="60" customHeight="1">
      <c r="A251" s="114"/>
      <c r="B251" s="115"/>
      <c r="C251" s="114"/>
      <c r="D251" s="114"/>
      <c r="E251" s="102"/>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4"/>
      <c r="AQ251" s="114"/>
      <c r="AR251" s="114"/>
      <c r="AS251" s="114"/>
      <c r="AT251" s="114"/>
      <c r="AU251" s="114"/>
      <c r="AV251" s="114"/>
      <c r="AW251" s="114"/>
      <c r="AX251" s="114"/>
      <c r="AY251" s="114"/>
      <c r="AZ251" s="114"/>
      <c r="BA251" s="114"/>
      <c r="BB251" s="114"/>
      <c r="BC251" s="114"/>
      <c r="BD251" s="114"/>
      <c r="BE251" s="114"/>
      <c r="BF251" s="114"/>
      <c r="BG251" s="114"/>
      <c r="BH251" s="114"/>
      <c r="BI251" s="114"/>
      <c r="BJ251" s="114"/>
      <c r="BK251" s="114"/>
      <c r="BL251" s="114"/>
      <c r="BM251" s="114"/>
      <c r="BP251" s="114"/>
      <c r="BQ251" s="114"/>
      <c r="BR251" s="114"/>
      <c r="BS251" s="114"/>
    </row>
    <row r="252" spans="1:71" s="103" customFormat="1" ht="60" customHeight="1">
      <c r="A252" s="114"/>
      <c r="B252" s="115"/>
      <c r="C252" s="114"/>
      <c r="D252" s="114"/>
      <c r="E252" s="102"/>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4"/>
      <c r="AY252" s="114"/>
      <c r="AZ252" s="114"/>
      <c r="BA252" s="114"/>
      <c r="BB252" s="114"/>
      <c r="BC252" s="114"/>
      <c r="BD252" s="114"/>
      <c r="BE252" s="114"/>
      <c r="BF252" s="114"/>
      <c r="BG252" s="114"/>
      <c r="BH252" s="114"/>
      <c r="BI252" s="114"/>
      <c r="BJ252" s="114"/>
      <c r="BK252" s="114"/>
      <c r="BL252" s="114"/>
      <c r="BM252" s="114"/>
      <c r="BP252" s="114"/>
      <c r="BQ252" s="114"/>
      <c r="BR252" s="114"/>
      <c r="BS252" s="114"/>
    </row>
    <row r="253" spans="1:71" s="103" customFormat="1" ht="60" customHeight="1">
      <c r="A253" s="114"/>
      <c r="B253" s="115"/>
      <c r="C253" s="114"/>
      <c r="D253" s="114"/>
      <c r="E253" s="102"/>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c r="AO253" s="114"/>
      <c r="AP253" s="114"/>
      <c r="AQ253" s="114"/>
      <c r="AR253" s="114"/>
      <c r="AS253" s="114"/>
      <c r="AT253" s="114"/>
      <c r="AU253" s="114"/>
      <c r="AV253" s="114"/>
      <c r="AW253" s="114"/>
      <c r="AX253" s="114"/>
      <c r="AY253" s="114"/>
      <c r="AZ253" s="114"/>
      <c r="BA253" s="114"/>
      <c r="BB253" s="114"/>
      <c r="BC253" s="114"/>
      <c r="BD253" s="114"/>
      <c r="BE253" s="114"/>
      <c r="BF253" s="114"/>
      <c r="BG253" s="114"/>
      <c r="BH253" s="114"/>
      <c r="BI253" s="114"/>
      <c r="BJ253" s="114"/>
      <c r="BK253" s="114"/>
      <c r="BL253" s="114"/>
      <c r="BM253" s="114"/>
      <c r="BP253" s="114"/>
      <c r="BQ253" s="114"/>
      <c r="BR253" s="114"/>
      <c r="BS253" s="114"/>
    </row>
    <row r="254" spans="1:71" s="103" customFormat="1" ht="60" customHeight="1">
      <c r="A254" s="114"/>
      <c r="B254" s="115"/>
      <c r="C254" s="114"/>
      <c r="D254" s="114"/>
      <c r="E254" s="102"/>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c r="AO254" s="114"/>
      <c r="AP254" s="114"/>
      <c r="AQ254" s="114"/>
      <c r="AR254" s="114"/>
      <c r="AS254" s="114"/>
      <c r="AT254" s="114"/>
      <c r="AU254" s="114"/>
      <c r="AV254" s="114"/>
      <c r="AW254" s="114"/>
      <c r="AX254" s="114"/>
      <c r="AY254" s="114"/>
      <c r="AZ254" s="114"/>
      <c r="BA254" s="114"/>
      <c r="BB254" s="114"/>
      <c r="BC254" s="114"/>
      <c r="BD254" s="114"/>
      <c r="BE254" s="114"/>
      <c r="BF254" s="114"/>
      <c r="BG254" s="114"/>
      <c r="BH254" s="114"/>
      <c r="BI254" s="114"/>
      <c r="BJ254" s="114"/>
      <c r="BK254" s="114"/>
      <c r="BL254" s="114"/>
      <c r="BM254" s="114"/>
      <c r="BP254" s="114"/>
      <c r="BQ254" s="114"/>
      <c r="BR254" s="114"/>
      <c r="BS254" s="114"/>
    </row>
    <row r="255" spans="1:71" s="103" customFormat="1" ht="60" customHeight="1">
      <c r="A255" s="114"/>
      <c r="B255" s="115"/>
      <c r="C255" s="114"/>
      <c r="D255" s="114"/>
      <c r="E255" s="102"/>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c r="AO255" s="114"/>
      <c r="AP255" s="114"/>
      <c r="AQ255" s="114"/>
      <c r="AR255" s="114"/>
      <c r="AS255" s="114"/>
      <c r="AT255" s="114"/>
      <c r="AU255" s="114"/>
      <c r="AV255" s="114"/>
      <c r="AW255" s="114"/>
      <c r="AX255" s="114"/>
      <c r="AY255" s="114"/>
      <c r="AZ255" s="114"/>
      <c r="BA255" s="114"/>
      <c r="BB255" s="114"/>
      <c r="BC255" s="114"/>
      <c r="BD255" s="114"/>
      <c r="BE255" s="114"/>
      <c r="BF255" s="114"/>
      <c r="BG255" s="114"/>
      <c r="BH255" s="114"/>
      <c r="BI255" s="114"/>
      <c r="BJ255" s="114"/>
      <c r="BK255" s="114"/>
      <c r="BL255" s="114"/>
      <c r="BM255" s="114"/>
      <c r="BP255" s="114"/>
      <c r="BQ255" s="114"/>
      <c r="BR255" s="114"/>
      <c r="BS255" s="114"/>
    </row>
    <row r="256" spans="1:71" s="103" customFormat="1" ht="60" customHeight="1">
      <c r="A256" s="114"/>
      <c r="B256" s="115"/>
      <c r="C256" s="114"/>
      <c r="D256" s="114"/>
      <c r="E256" s="102"/>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c r="AO256" s="114"/>
      <c r="AP256" s="114"/>
      <c r="AQ256" s="114"/>
      <c r="AR256" s="114"/>
      <c r="AS256" s="114"/>
      <c r="AT256" s="114"/>
      <c r="AU256" s="114"/>
      <c r="AV256" s="114"/>
      <c r="AW256" s="114"/>
      <c r="AX256" s="114"/>
      <c r="AY256" s="114"/>
      <c r="AZ256" s="114"/>
      <c r="BA256" s="114"/>
      <c r="BB256" s="114"/>
      <c r="BC256" s="114"/>
      <c r="BD256" s="114"/>
      <c r="BE256" s="114"/>
      <c r="BF256" s="114"/>
      <c r="BG256" s="114"/>
      <c r="BH256" s="114"/>
      <c r="BI256" s="114"/>
      <c r="BJ256" s="114"/>
      <c r="BK256" s="114"/>
      <c r="BL256" s="114"/>
      <c r="BM256" s="114"/>
      <c r="BP256" s="114"/>
      <c r="BQ256" s="114"/>
      <c r="BR256" s="114"/>
      <c r="BS256" s="114"/>
    </row>
    <row r="257" spans="1:71" s="103" customFormat="1" ht="60" customHeight="1">
      <c r="A257" s="114"/>
      <c r="B257" s="115"/>
      <c r="C257" s="114"/>
      <c r="D257" s="114"/>
      <c r="E257" s="102"/>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c r="AO257" s="114"/>
      <c r="AP257" s="114"/>
      <c r="AQ257" s="114"/>
      <c r="AR257" s="114"/>
      <c r="AS257" s="114"/>
      <c r="AT257" s="114"/>
      <c r="AU257" s="114"/>
      <c r="AV257" s="114"/>
      <c r="AW257" s="114"/>
      <c r="AX257" s="114"/>
      <c r="AY257" s="114"/>
      <c r="AZ257" s="114"/>
      <c r="BA257" s="114"/>
      <c r="BB257" s="114"/>
      <c r="BC257" s="114"/>
      <c r="BD257" s="114"/>
      <c r="BE257" s="114"/>
      <c r="BF257" s="114"/>
      <c r="BG257" s="114"/>
      <c r="BH257" s="114"/>
      <c r="BI257" s="114"/>
      <c r="BJ257" s="114"/>
      <c r="BK257" s="114"/>
      <c r="BL257" s="114"/>
      <c r="BM257" s="114"/>
      <c r="BP257" s="114"/>
      <c r="BQ257" s="114"/>
      <c r="BR257" s="114"/>
      <c r="BS257" s="114"/>
    </row>
    <row r="258" spans="1:71" s="103" customFormat="1" ht="60" customHeight="1">
      <c r="A258" s="114"/>
      <c r="B258" s="115"/>
      <c r="C258" s="114"/>
      <c r="D258" s="114"/>
      <c r="E258" s="102"/>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c r="AO258" s="114"/>
      <c r="AP258" s="114"/>
      <c r="AQ258" s="114"/>
      <c r="AR258" s="114"/>
      <c r="AS258" s="114"/>
      <c r="AT258" s="114"/>
      <c r="AU258" s="114"/>
      <c r="AV258" s="114"/>
      <c r="AW258" s="114"/>
      <c r="AX258" s="114"/>
      <c r="AY258" s="114"/>
      <c r="AZ258" s="114"/>
      <c r="BA258" s="114"/>
      <c r="BB258" s="114"/>
      <c r="BC258" s="114"/>
      <c r="BD258" s="114"/>
      <c r="BE258" s="114"/>
      <c r="BF258" s="114"/>
      <c r="BG258" s="114"/>
      <c r="BH258" s="114"/>
      <c r="BI258" s="114"/>
      <c r="BJ258" s="114"/>
      <c r="BK258" s="114"/>
      <c r="BL258" s="114"/>
      <c r="BM258" s="114"/>
      <c r="BP258" s="114"/>
      <c r="BQ258" s="114"/>
      <c r="BR258" s="114"/>
      <c r="BS258" s="114"/>
    </row>
    <row r="259" spans="1:71" s="103" customFormat="1" ht="60" customHeight="1">
      <c r="A259" s="114"/>
      <c r="B259" s="115"/>
      <c r="C259" s="114"/>
      <c r="D259" s="114"/>
      <c r="E259" s="102"/>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c r="AO259" s="114"/>
      <c r="AP259" s="114"/>
      <c r="AQ259" s="114"/>
      <c r="AR259" s="114"/>
      <c r="AS259" s="114"/>
      <c r="AT259" s="114"/>
      <c r="AU259" s="114"/>
      <c r="AV259" s="114"/>
      <c r="AW259" s="114"/>
      <c r="AX259" s="114"/>
      <c r="AY259" s="114"/>
      <c r="AZ259" s="114"/>
      <c r="BA259" s="114"/>
      <c r="BB259" s="114"/>
      <c r="BC259" s="114"/>
      <c r="BD259" s="114"/>
      <c r="BE259" s="114"/>
      <c r="BF259" s="114"/>
      <c r="BG259" s="114"/>
      <c r="BH259" s="114"/>
      <c r="BI259" s="114"/>
      <c r="BJ259" s="114"/>
      <c r="BK259" s="114"/>
      <c r="BL259" s="114"/>
      <c r="BM259" s="114"/>
      <c r="BP259" s="114"/>
      <c r="BQ259" s="114"/>
      <c r="BR259" s="114"/>
      <c r="BS259" s="114"/>
    </row>
    <row r="260" spans="1:71" s="103" customFormat="1" ht="60" customHeight="1">
      <c r="A260" s="114"/>
      <c r="B260" s="115"/>
      <c r="C260" s="114"/>
      <c r="D260" s="114"/>
      <c r="E260" s="102"/>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c r="AO260" s="114"/>
      <c r="AP260" s="114"/>
      <c r="AQ260" s="114"/>
      <c r="AR260" s="114"/>
      <c r="AS260" s="114"/>
      <c r="AT260" s="114"/>
      <c r="AU260" s="114"/>
      <c r="AV260" s="114"/>
      <c r="AW260" s="114"/>
      <c r="AX260" s="114"/>
      <c r="AY260" s="114"/>
      <c r="AZ260" s="114"/>
      <c r="BA260" s="114"/>
      <c r="BB260" s="114"/>
      <c r="BC260" s="114"/>
      <c r="BD260" s="114"/>
      <c r="BE260" s="114"/>
      <c r="BF260" s="114"/>
      <c r="BG260" s="114"/>
      <c r="BH260" s="114"/>
      <c r="BI260" s="114"/>
      <c r="BJ260" s="114"/>
      <c r="BK260" s="114"/>
      <c r="BL260" s="114"/>
      <c r="BM260" s="114"/>
      <c r="BP260" s="114"/>
      <c r="BQ260" s="114"/>
      <c r="BR260" s="114"/>
      <c r="BS260" s="114"/>
    </row>
    <row r="261" spans="1:71" s="103" customFormat="1" ht="60" customHeight="1">
      <c r="A261" s="114"/>
      <c r="B261" s="115"/>
      <c r="C261" s="114"/>
      <c r="D261" s="114"/>
      <c r="E261" s="102"/>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c r="AO261" s="114"/>
      <c r="AP261" s="114"/>
      <c r="AQ261" s="114"/>
      <c r="AR261" s="114"/>
      <c r="AS261" s="114"/>
      <c r="AT261" s="114"/>
      <c r="AU261" s="114"/>
      <c r="AV261" s="114"/>
      <c r="AW261" s="114"/>
      <c r="AX261" s="114"/>
      <c r="AY261" s="114"/>
      <c r="AZ261" s="114"/>
      <c r="BA261" s="114"/>
      <c r="BB261" s="114"/>
      <c r="BC261" s="114"/>
      <c r="BD261" s="114"/>
      <c r="BE261" s="114"/>
      <c r="BF261" s="114"/>
      <c r="BG261" s="114"/>
      <c r="BH261" s="114"/>
      <c r="BI261" s="114"/>
      <c r="BJ261" s="114"/>
      <c r="BK261" s="114"/>
      <c r="BL261" s="114"/>
      <c r="BM261" s="114"/>
      <c r="BP261" s="114"/>
      <c r="BQ261" s="114"/>
      <c r="BR261" s="114"/>
      <c r="BS261" s="114"/>
    </row>
    <row r="262" spans="1:71" s="103" customFormat="1" ht="60" customHeight="1">
      <c r="A262" s="114"/>
      <c r="B262" s="115"/>
      <c r="C262" s="114"/>
      <c r="D262" s="114"/>
      <c r="E262" s="102"/>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c r="AO262" s="114"/>
      <c r="AP262" s="114"/>
      <c r="AQ262" s="114"/>
      <c r="AR262" s="114"/>
      <c r="AS262" s="114"/>
      <c r="AT262" s="114"/>
      <c r="AU262" s="114"/>
      <c r="AV262" s="114"/>
      <c r="AW262" s="114"/>
      <c r="AX262" s="114"/>
      <c r="AY262" s="114"/>
      <c r="AZ262" s="114"/>
      <c r="BA262" s="114"/>
      <c r="BB262" s="114"/>
      <c r="BC262" s="114"/>
      <c r="BD262" s="114"/>
      <c r="BE262" s="114"/>
      <c r="BF262" s="114"/>
      <c r="BG262" s="114"/>
      <c r="BH262" s="114"/>
      <c r="BI262" s="114"/>
      <c r="BJ262" s="114"/>
      <c r="BK262" s="114"/>
      <c r="BL262" s="114"/>
      <c r="BM262" s="114"/>
      <c r="BP262" s="114"/>
      <c r="BQ262" s="114"/>
      <c r="BR262" s="114"/>
      <c r="BS262" s="114"/>
    </row>
    <row r="263" spans="1:71" s="103" customFormat="1" ht="60" customHeight="1">
      <c r="A263" s="114"/>
      <c r="B263" s="115"/>
      <c r="C263" s="114"/>
      <c r="D263" s="114"/>
      <c r="E263" s="102"/>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c r="AO263" s="114"/>
      <c r="AP263" s="114"/>
      <c r="AQ263" s="114"/>
      <c r="AR263" s="114"/>
      <c r="AS263" s="114"/>
      <c r="AT263" s="114"/>
      <c r="AU263" s="114"/>
      <c r="AV263" s="114"/>
      <c r="AW263" s="114"/>
      <c r="AX263" s="114"/>
      <c r="AY263" s="114"/>
      <c r="AZ263" s="114"/>
      <c r="BA263" s="114"/>
      <c r="BB263" s="114"/>
      <c r="BC263" s="114"/>
      <c r="BD263" s="114"/>
      <c r="BE263" s="114"/>
      <c r="BF263" s="114"/>
      <c r="BG263" s="114"/>
      <c r="BH263" s="114"/>
      <c r="BI263" s="114"/>
      <c r="BJ263" s="114"/>
      <c r="BK263" s="114"/>
      <c r="BL263" s="114"/>
      <c r="BM263" s="114"/>
      <c r="BP263" s="114"/>
      <c r="BQ263" s="114"/>
      <c r="BR263" s="114"/>
      <c r="BS263" s="114"/>
    </row>
    <row r="264" spans="1:71" s="103" customFormat="1" ht="60" customHeight="1">
      <c r="A264" s="114"/>
      <c r="B264" s="115"/>
      <c r="C264" s="114"/>
      <c r="D264" s="114"/>
      <c r="E264" s="102"/>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c r="AO264" s="114"/>
      <c r="AP264" s="114"/>
      <c r="AQ264" s="114"/>
      <c r="AR264" s="114"/>
      <c r="AS264" s="114"/>
      <c r="AT264" s="114"/>
      <c r="AU264" s="114"/>
      <c r="AV264" s="114"/>
      <c r="AW264" s="114"/>
      <c r="AX264" s="114"/>
      <c r="AY264" s="114"/>
      <c r="AZ264" s="114"/>
      <c r="BA264" s="114"/>
      <c r="BB264" s="114"/>
      <c r="BC264" s="114"/>
      <c r="BD264" s="114"/>
      <c r="BE264" s="114"/>
      <c r="BF264" s="114"/>
      <c r="BG264" s="114"/>
      <c r="BH264" s="114"/>
      <c r="BI264" s="114"/>
      <c r="BJ264" s="114"/>
      <c r="BK264" s="114"/>
      <c r="BL264" s="114"/>
      <c r="BM264" s="114"/>
      <c r="BP264" s="114"/>
      <c r="BQ264" s="114"/>
      <c r="BR264" s="114"/>
      <c r="BS264" s="114"/>
    </row>
    <row r="265" spans="1:71" s="103" customFormat="1" ht="60" customHeight="1">
      <c r="A265" s="114"/>
      <c r="B265" s="115"/>
      <c r="C265" s="114"/>
      <c r="D265" s="114"/>
      <c r="E265" s="102"/>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c r="AO265" s="114"/>
      <c r="AP265" s="114"/>
      <c r="AQ265" s="114"/>
      <c r="AR265" s="114"/>
      <c r="AS265" s="114"/>
      <c r="AT265" s="114"/>
      <c r="AU265" s="114"/>
      <c r="AV265" s="114"/>
      <c r="AW265" s="114"/>
      <c r="AX265" s="114"/>
      <c r="AY265" s="114"/>
      <c r="AZ265" s="114"/>
      <c r="BA265" s="114"/>
      <c r="BB265" s="114"/>
      <c r="BC265" s="114"/>
      <c r="BD265" s="114"/>
      <c r="BE265" s="114"/>
      <c r="BF265" s="114"/>
      <c r="BG265" s="114"/>
      <c r="BH265" s="114"/>
      <c r="BI265" s="114"/>
      <c r="BJ265" s="114"/>
      <c r="BK265" s="114"/>
      <c r="BL265" s="114"/>
      <c r="BM265" s="114"/>
      <c r="BP265" s="114"/>
      <c r="BQ265" s="114"/>
      <c r="BR265" s="114"/>
      <c r="BS265" s="114"/>
    </row>
    <row r="266" spans="1:71" s="103" customFormat="1" ht="60" customHeight="1">
      <c r="A266" s="114"/>
      <c r="B266" s="115"/>
      <c r="C266" s="114"/>
      <c r="D266" s="114"/>
      <c r="E266" s="102"/>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c r="AO266" s="114"/>
      <c r="AP266" s="114"/>
      <c r="AQ266" s="114"/>
      <c r="AR266" s="114"/>
      <c r="AS266" s="114"/>
      <c r="AT266" s="114"/>
      <c r="AU266" s="114"/>
      <c r="AV266" s="114"/>
      <c r="AW266" s="114"/>
      <c r="AX266" s="114"/>
      <c r="AY266" s="114"/>
      <c r="AZ266" s="114"/>
      <c r="BA266" s="114"/>
      <c r="BB266" s="114"/>
      <c r="BC266" s="114"/>
      <c r="BD266" s="114"/>
      <c r="BE266" s="114"/>
      <c r="BF266" s="114"/>
      <c r="BG266" s="114"/>
      <c r="BH266" s="114"/>
      <c r="BI266" s="114"/>
      <c r="BJ266" s="114"/>
      <c r="BK266" s="114"/>
      <c r="BL266" s="114"/>
      <c r="BM266" s="114"/>
      <c r="BP266" s="114"/>
      <c r="BQ266" s="114"/>
      <c r="BR266" s="114"/>
      <c r="BS266" s="114"/>
    </row>
    <row r="267" spans="1:71" s="103" customFormat="1" ht="60" customHeight="1">
      <c r="A267" s="114"/>
      <c r="B267" s="115"/>
      <c r="C267" s="114"/>
      <c r="D267" s="114"/>
      <c r="E267" s="102"/>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c r="AO267" s="114"/>
      <c r="AP267" s="114"/>
      <c r="AQ267" s="114"/>
      <c r="AR267" s="114"/>
      <c r="AS267" s="114"/>
      <c r="AT267" s="114"/>
      <c r="AU267" s="114"/>
      <c r="AV267" s="114"/>
      <c r="AW267" s="114"/>
      <c r="AX267" s="114"/>
      <c r="AY267" s="114"/>
      <c r="AZ267" s="114"/>
      <c r="BA267" s="114"/>
      <c r="BB267" s="114"/>
      <c r="BC267" s="114"/>
      <c r="BD267" s="114"/>
      <c r="BE267" s="114"/>
      <c r="BF267" s="114"/>
      <c r="BG267" s="114"/>
      <c r="BH267" s="114"/>
      <c r="BI267" s="114"/>
      <c r="BJ267" s="114"/>
      <c r="BK267" s="114"/>
      <c r="BL267" s="114"/>
      <c r="BM267" s="114"/>
      <c r="BP267" s="114"/>
      <c r="BQ267" s="114"/>
      <c r="BR267" s="114"/>
      <c r="BS267" s="114"/>
    </row>
    <row r="268" spans="1:71" s="103" customFormat="1" ht="60" customHeight="1">
      <c r="A268" s="114"/>
      <c r="B268" s="115"/>
      <c r="C268" s="114"/>
      <c r="D268" s="114"/>
      <c r="E268" s="102"/>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c r="AO268" s="114"/>
      <c r="AP268" s="114"/>
      <c r="AQ268" s="114"/>
      <c r="AR268" s="114"/>
      <c r="AS268" s="114"/>
      <c r="AT268" s="114"/>
      <c r="AU268" s="114"/>
      <c r="AV268" s="114"/>
      <c r="AW268" s="114"/>
      <c r="AX268" s="114"/>
      <c r="AY268" s="114"/>
      <c r="AZ268" s="114"/>
      <c r="BA268" s="114"/>
      <c r="BB268" s="114"/>
      <c r="BC268" s="114"/>
      <c r="BD268" s="114"/>
      <c r="BE268" s="114"/>
      <c r="BF268" s="114"/>
      <c r="BG268" s="114"/>
      <c r="BH268" s="114"/>
      <c r="BI268" s="114"/>
      <c r="BJ268" s="114"/>
      <c r="BK268" s="114"/>
      <c r="BL268" s="114"/>
      <c r="BM268" s="114"/>
      <c r="BP268" s="114"/>
      <c r="BQ268" s="114"/>
      <c r="BR268" s="114"/>
      <c r="BS268" s="114"/>
    </row>
    <row r="269" spans="1:71" s="103" customFormat="1" ht="60" customHeight="1">
      <c r="A269" s="114"/>
      <c r="B269" s="115"/>
      <c r="C269" s="114"/>
      <c r="D269" s="114"/>
      <c r="E269" s="102"/>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c r="AO269" s="114"/>
      <c r="AP269" s="114"/>
      <c r="AQ269" s="114"/>
      <c r="AR269" s="114"/>
      <c r="AS269" s="114"/>
      <c r="AT269" s="114"/>
      <c r="AU269" s="114"/>
      <c r="AV269" s="114"/>
      <c r="AW269" s="114"/>
      <c r="AX269" s="114"/>
      <c r="AY269" s="114"/>
      <c r="AZ269" s="114"/>
      <c r="BA269" s="114"/>
      <c r="BB269" s="114"/>
      <c r="BC269" s="114"/>
      <c r="BD269" s="114"/>
      <c r="BE269" s="114"/>
      <c r="BF269" s="114"/>
      <c r="BG269" s="114"/>
      <c r="BH269" s="114"/>
      <c r="BI269" s="114"/>
      <c r="BJ269" s="114"/>
      <c r="BK269" s="114"/>
      <c r="BL269" s="114"/>
      <c r="BM269" s="114"/>
      <c r="BP269" s="114"/>
      <c r="BQ269" s="114"/>
      <c r="BR269" s="114"/>
      <c r="BS269" s="114"/>
    </row>
    <row r="270" spans="1:71" s="103" customFormat="1" ht="60" customHeight="1">
      <c r="A270" s="114"/>
      <c r="B270" s="115"/>
      <c r="C270" s="114"/>
      <c r="D270" s="114"/>
      <c r="E270" s="102"/>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c r="AO270" s="114"/>
      <c r="AP270" s="114"/>
      <c r="AQ270" s="114"/>
      <c r="AR270" s="114"/>
      <c r="AS270" s="114"/>
      <c r="AT270" s="114"/>
      <c r="AU270" s="114"/>
      <c r="AV270" s="114"/>
      <c r="AW270" s="114"/>
      <c r="AX270" s="114"/>
      <c r="AY270" s="114"/>
      <c r="AZ270" s="114"/>
      <c r="BA270" s="114"/>
      <c r="BB270" s="114"/>
      <c r="BC270" s="114"/>
      <c r="BD270" s="114"/>
      <c r="BE270" s="114"/>
      <c r="BF270" s="114"/>
      <c r="BG270" s="114"/>
      <c r="BH270" s="114"/>
      <c r="BI270" s="114"/>
      <c r="BJ270" s="114"/>
      <c r="BK270" s="114"/>
      <c r="BL270" s="114"/>
      <c r="BM270" s="114"/>
      <c r="BP270" s="114"/>
      <c r="BQ270" s="114"/>
      <c r="BR270" s="114"/>
      <c r="BS270" s="114"/>
    </row>
    <row r="271" spans="1:71" s="103" customFormat="1" ht="60" customHeight="1">
      <c r="A271" s="114"/>
      <c r="B271" s="115"/>
      <c r="C271" s="114"/>
      <c r="D271" s="114"/>
      <c r="E271" s="102"/>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c r="AO271" s="114"/>
      <c r="AP271" s="114"/>
      <c r="AQ271" s="114"/>
      <c r="AR271" s="114"/>
      <c r="AS271" s="114"/>
      <c r="AT271" s="114"/>
      <c r="AU271" s="114"/>
      <c r="AV271" s="114"/>
      <c r="AW271" s="114"/>
      <c r="AX271" s="114"/>
      <c r="AY271" s="114"/>
      <c r="AZ271" s="114"/>
      <c r="BA271" s="114"/>
      <c r="BB271" s="114"/>
      <c r="BC271" s="114"/>
      <c r="BD271" s="114"/>
      <c r="BE271" s="114"/>
      <c r="BF271" s="114"/>
      <c r="BG271" s="114"/>
      <c r="BH271" s="114"/>
      <c r="BI271" s="114"/>
      <c r="BJ271" s="114"/>
      <c r="BK271" s="114"/>
      <c r="BL271" s="114"/>
      <c r="BM271" s="114"/>
      <c r="BP271" s="114"/>
      <c r="BQ271" s="114"/>
      <c r="BR271" s="114"/>
      <c r="BS271" s="114"/>
    </row>
    <row r="272" spans="1:71" s="103" customFormat="1" ht="60" customHeight="1">
      <c r="A272" s="114"/>
      <c r="B272" s="115"/>
      <c r="C272" s="114"/>
      <c r="D272" s="114"/>
      <c r="E272" s="102"/>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c r="AO272" s="114"/>
      <c r="AP272" s="114"/>
      <c r="AQ272" s="114"/>
      <c r="AR272" s="114"/>
      <c r="AS272" s="114"/>
      <c r="AT272" s="114"/>
      <c r="AU272" s="114"/>
      <c r="AV272" s="114"/>
      <c r="AW272" s="114"/>
      <c r="AX272" s="114"/>
      <c r="AY272" s="114"/>
      <c r="AZ272" s="114"/>
      <c r="BA272" s="114"/>
      <c r="BB272" s="114"/>
      <c r="BC272" s="114"/>
      <c r="BD272" s="114"/>
      <c r="BE272" s="114"/>
      <c r="BF272" s="114"/>
      <c r="BG272" s="114"/>
      <c r="BH272" s="114"/>
      <c r="BI272" s="114"/>
      <c r="BJ272" s="114"/>
      <c r="BK272" s="114"/>
      <c r="BL272" s="114"/>
      <c r="BM272" s="114"/>
      <c r="BP272" s="114"/>
      <c r="BQ272" s="114"/>
      <c r="BR272" s="114"/>
      <c r="BS272" s="114"/>
    </row>
    <row r="273" spans="1:71" s="103" customFormat="1" ht="60" customHeight="1">
      <c r="A273" s="114"/>
      <c r="B273" s="115"/>
      <c r="C273" s="114"/>
      <c r="D273" s="114"/>
      <c r="E273" s="102"/>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c r="AO273" s="114"/>
      <c r="AP273" s="114"/>
      <c r="AQ273" s="114"/>
      <c r="AR273" s="114"/>
      <c r="AS273" s="114"/>
      <c r="AT273" s="114"/>
      <c r="AU273" s="114"/>
      <c r="AV273" s="114"/>
      <c r="AW273" s="114"/>
      <c r="AX273" s="114"/>
      <c r="AY273" s="114"/>
      <c r="AZ273" s="114"/>
      <c r="BA273" s="114"/>
      <c r="BB273" s="114"/>
      <c r="BC273" s="114"/>
      <c r="BD273" s="114"/>
      <c r="BE273" s="114"/>
      <c r="BF273" s="114"/>
      <c r="BG273" s="114"/>
      <c r="BH273" s="114"/>
      <c r="BI273" s="114"/>
      <c r="BJ273" s="114"/>
      <c r="BK273" s="114"/>
      <c r="BL273" s="114"/>
      <c r="BM273" s="114"/>
      <c r="BP273" s="114"/>
      <c r="BQ273" s="114"/>
      <c r="BR273" s="114"/>
      <c r="BS273" s="114"/>
    </row>
    <row r="274" spans="1:71" s="103" customFormat="1" ht="60" customHeight="1">
      <c r="A274" s="114"/>
      <c r="B274" s="115"/>
      <c r="C274" s="114"/>
      <c r="D274" s="114"/>
      <c r="E274" s="102"/>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c r="AO274" s="114"/>
      <c r="AP274" s="114"/>
      <c r="AQ274" s="114"/>
      <c r="AR274" s="114"/>
      <c r="AS274" s="114"/>
      <c r="AT274" s="114"/>
      <c r="AU274" s="114"/>
      <c r="AV274" s="114"/>
      <c r="AW274" s="114"/>
      <c r="AX274" s="114"/>
      <c r="AY274" s="114"/>
      <c r="AZ274" s="114"/>
      <c r="BA274" s="114"/>
      <c r="BB274" s="114"/>
      <c r="BC274" s="114"/>
      <c r="BD274" s="114"/>
      <c r="BE274" s="114"/>
      <c r="BF274" s="114"/>
      <c r="BG274" s="114"/>
      <c r="BH274" s="114"/>
      <c r="BI274" s="114"/>
      <c r="BJ274" s="114"/>
      <c r="BK274" s="114"/>
      <c r="BL274" s="114"/>
      <c r="BM274" s="114"/>
      <c r="BP274" s="114"/>
      <c r="BQ274" s="114"/>
      <c r="BR274" s="114"/>
      <c r="BS274" s="114"/>
    </row>
    <row r="275" spans="1:71" s="103" customFormat="1" ht="60" customHeight="1">
      <c r="A275" s="114"/>
      <c r="B275" s="115"/>
      <c r="C275" s="114"/>
      <c r="D275" s="114"/>
      <c r="E275" s="102"/>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c r="AO275" s="114"/>
      <c r="AP275" s="114"/>
      <c r="AQ275" s="114"/>
      <c r="AR275" s="114"/>
      <c r="AS275" s="114"/>
      <c r="AT275" s="114"/>
      <c r="AU275" s="114"/>
      <c r="AV275" s="114"/>
      <c r="AW275" s="114"/>
      <c r="AX275" s="114"/>
      <c r="AY275" s="114"/>
      <c r="AZ275" s="114"/>
      <c r="BA275" s="114"/>
      <c r="BB275" s="114"/>
      <c r="BC275" s="114"/>
      <c r="BD275" s="114"/>
      <c r="BE275" s="114"/>
      <c r="BF275" s="114"/>
      <c r="BG275" s="114"/>
      <c r="BH275" s="114"/>
      <c r="BI275" s="114"/>
      <c r="BJ275" s="114"/>
      <c r="BK275" s="114"/>
      <c r="BL275" s="114"/>
      <c r="BM275" s="114"/>
      <c r="BP275" s="114"/>
      <c r="BQ275" s="114"/>
      <c r="BR275" s="114"/>
      <c r="BS275" s="114"/>
    </row>
    <row r="276" spans="1:71" s="103" customFormat="1" ht="60" customHeight="1">
      <c r="A276" s="114"/>
      <c r="B276" s="115"/>
      <c r="C276" s="114"/>
      <c r="D276" s="114"/>
      <c r="E276" s="102"/>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c r="AO276" s="114"/>
      <c r="AP276" s="114"/>
      <c r="AQ276" s="114"/>
      <c r="AR276" s="114"/>
      <c r="AS276" s="114"/>
      <c r="AT276" s="114"/>
      <c r="AU276" s="114"/>
      <c r="AV276" s="114"/>
      <c r="AW276" s="114"/>
      <c r="AX276" s="114"/>
      <c r="AY276" s="114"/>
      <c r="AZ276" s="114"/>
      <c r="BA276" s="114"/>
      <c r="BB276" s="114"/>
      <c r="BC276" s="114"/>
      <c r="BD276" s="114"/>
      <c r="BE276" s="114"/>
      <c r="BF276" s="114"/>
      <c r="BG276" s="114"/>
      <c r="BH276" s="114"/>
      <c r="BI276" s="114"/>
      <c r="BJ276" s="114"/>
      <c r="BK276" s="114"/>
      <c r="BL276" s="114"/>
      <c r="BM276" s="114"/>
      <c r="BP276" s="114"/>
      <c r="BQ276" s="114"/>
      <c r="BR276" s="114"/>
      <c r="BS276" s="114"/>
    </row>
    <row r="277" spans="1:71" s="103" customFormat="1" ht="60" customHeight="1">
      <c r="A277" s="114"/>
      <c r="B277" s="115"/>
      <c r="C277" s="114"/>
      <c r="D277" s="114"/>
      <c r="E277" s="102"/>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c r="AO277" s="114"/>
      <c r="AP277" s="114"/>
      <c r="AQ277" s="114"/>
      <c r="AR277" s="114"/>
      <c r="AS277" s="114"/>
      <c r="AT277" s="114"/>
      <c r="AU277" s="114"/>
      <c r="AV277" s="114"/>
      <c r="AW277" s="114"/>
      <c r="AX277" s="114"/>
      <c r="AY277" s="114"/>
      <c r="AZ277" s="114"/>
      <c r="BA277" s="114"/>
      <c r="BB277" s="114"/>
      <c r="BC277" s="114"/>
      <c r="BD277" s="114"/>
      <c r="BE277" s="114"/>
      <c r="BF277" s="114"/>
      <c r="BG277" s="114"/>
      <c r="BH277" s="114"/>
      <c r="BI277" s="114"/>
      <c r="BJ277" s="114"/>
      <c r="BK277" s="114"/>
      <c r="BL277" s="114"/>
      <c r="BM277" s="114"/>
      <c r="BP277" s="114"/>
      <c r="BQ277" s="114"/>
      <c r="BR277" s="114"/>
      <c r="BS277" s="114"/>
    </row>
    <row r="278" spans="1:71" s="103" customFormat="1" ht="60" customHeight="1">
      <c r="A278" s="114"/>
      <c r="B278" s="115"/>
      <c r="C278" s="114"/>
      <c r="D278" s="114"/>
      <c r="E278" s="102"/>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c r="AO278" s="114"/>
      <c r="AP278" s="114"/>
      <c r="AQ278" s="114"/>
      <c r="AR278" s="114"/>
      <c r="AS278" s="114"/>
      <c r="AT278" s="114"/>
      <c r="AU278" s="114"/>
      <c r="AV278" s="114"/>
      <c r="AW278" s="114"/>
      <c r="AX278" s="114"/>
      <c r="AY278" s="114"/>
      <c r="AZ278" s="114"/>
      <c r="BA278" s="114"/>
      <c r="BB278" s="114"/>
      <c r="BC278" s="114"/>
      <c r="BD278" s="114"/>
      <c r="BE278" s="114"/>
      <c r="BF278" s="114"/>
      <c r="BG278" s="114"/>
      <c r="BH278" s="114"/>
      <c r="BI278" s="114"/>
      <c r="BJ278" s="114"/>
      <c r="BK278" s="114"/>
      <c r="BL278" s="114"/>
      <c r="BM278" s="114"/>
      <c r="BP278" s="114"/>
      <c r="BQ278" s="114"/>
      <c r="BR278" s="114"/>
      <c r="BS278" s="114"/>
    </row>
    <row r="279" spans="1:71" s="103" customFormat="1" ht="60" customHeight="1">
      <c r="A279" s="114"/>
      <c r="B279" s="115"/>
      <c r="C279" s="114"/>
      <c r="D279" s="114"/>
      <c r="E279" s="102"/>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c r="AO279" s="114"/>
      <c r="AP279" s="114"/>
      <c r="AQ279" s="114"/>
      <c r="AR279" s="114"/>
      <c r="AS279" s="114"/>
      <c r="AT279" s="114"/>
      <c r="AU279" s="114"/>
      <c r="AV279" s="114"/>
      <c r="AW279" s="114"/>
      <c r="AX279" s="114"/>
      <c r="AY279" s="114"/>
      <c r="AZ279" s="114"/>
      <c r="BA279" s="114"/>
      <c r="BB279" s="114"/>
      <c r="BC279" s="114"/>
      <c r="BD279" s="114"/>
      <c r="BE279" s="114"/>
      <c r="BF279" s="114"/>
      <c r="BG279" s="114"/>
      <c r="BH279" s="114"/>
      <c r="BI279" s="114"/>
      <c r="BJ279" s="114"/>
      <c r="BK279" s="114"/>
      <c r="BL279" s="114"/>
      <c r="BM279" s="114"/>
      <c r="BP279" s="114"/>
      <c r="BQ279" s="114"/>
      <c r="BR279" s="114"/>
      <c r="BS279" s="114"/>
    </row>
    <row r="280" spans="1:71" s="103" customFormat="1" ht="60" customHeight="1">
      <c r="A280" s="114"/>
      <c r="B280" s="115"/>
      <c r="C280" s="114"/>
      <c r="D280" s="114"/>
      <c r="E280" s="102"/>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c r="AO280" s="114"/>
      <c r="AP280" s="114"/>
      <c r="AQ280" s="114"/>
      <c r="AR280" s="114"/>
      <c r="AS280" s="114"/>
      <c r="AT280" s="114"/>
      <c r="AU280" s="114"/>
      <c r="AV280" s="114"/>
      <c r="AW280" s="114"/>
      <c r="AX280" s="114"/>
      <c r="AY280" s="114"/>
      <c r="AZ280" s="114"/>
      <c r="BA280" s="114"/>
      <c r="BB280" s="114"/>
      <c r="BC280" s="114"/>
      <c r="BD280" s="114"/>
      <c r="BE280" s="114"/>
      <c r="BF280" s="114"/>
      <c r="BG280" s="114"/>
      <c r="BH280" s="114"/>
      <c r="BI280" s="114"/>
      <c r="BJ280" s="114"/>
      <c r="BK280" s="114"/>
      <c r="BL280" s="114"/>
      <c r="BM280" s="114"/>
      <c r="BP280" s="114"/>
      <c r="BQ280" s="114"/>
      <c r="BR280" s="114"/>
      <c r="BS280" s="114"/>
    </row>
    <row r="281" spans="1:71" s="103" customFormat="1" ht="60" customHeight="1">
      <c r="A281" s="114"/>
      <c r="B281" s="115"/>
      <c r="C281" s="114"/>
      <c r="D281" s="114"/>
      <c r="E281" s="102"/>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c r="AO281" s="114"/>
      <c r="AP281" s="114"/>
      <c r="AQ281" s="114"/>
      <c r="AR281" s="114"/>
      <c r="AS281" s="114"/>
      <c r="AT281" s="114"/>
      <c r="AU281" s="114"/>
      <c r="AV281" s="114"/>
      <c r="AW281" s="114"/>
      <c r="AX281" s="114"/>
      <c r="AY281" s="114"/>
      <c r="AZ281" s="114"/>
      <c r="BA281" s="114"/>
      <c r="BB281" s="114"/>
      <c r="BC281" s="114"/>
      <c r="BD281" s="114"/>
      <c r="BE281" s="114"/>
      <c r="BF281" s="114"/>
      <c r="BG281" s="114"/>
      <c r="BH281" s="114"/>
      <c r="BI281" s="114"/>
      <c r="BJ281" s="114"/>
      <c r="BK281" s="114"/>
      <c r="BL281" s="114"/>
      <c r="BM281" s="114"/>
      <c r="BP281" s="114"/>
      <c r="BQ281" s="114"/>
      <c r="BR281" s="114"/>
      <c r="BS281" s="114"/>
    </row>
    <row r="282" spans="1:71" s="103" customFormat="1" ht="60" customHeight="1">
      <c r="A282" s="114"/>
      <c r="B282" s="115"/>
      <c r="C282" s="114"/>
      <c r="D282" s="114"/>
      <c r="E282" s="102"/>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c r="AO282" s="114"/>
      <c r="AP282" s="114"/>
      <c r="AQ282" s="114"/>
      <c r="AR282" s="114"/>
      <c r="AS282" s="114"/>
      <c r="AT282" s="114"/>
      <c r="AU282" s="114"/>
      <c r="AV282" s="114"/>
      <c r="AW282" s="114"/>
      <c r="AX282" s="114"/>
      <c r="AY282" s="114"/>
      <c r="AZ282" s="114"/>
      <c r="BA282" s="114"/>
      <c r="BB282" s="114"/>
      <c r="BC282" s="114"/>
      <c r="BD282" s="114"/>
      <c r="BE282" s="114"/>
      <c r="BF282" s="114"/>
      <c r="BG282" s="114"/>
      <c r="BH282" s="114"/>
      <c r="BI282" s="114"/>
      <c r="BJ282" s="114"/>
      <c r="BK282" s="114"/>
      <c r="BL282" s="114"/>
      <c r="BM282" s="114"/>
      <c r="BP282" s="114"/>
      <c r="BQ282" s="114"/>
      <c r="BR282" s="114"/>
      <c r="BS282" s="114"/>
    </row>
    <row r="283" spans="1:71" s="103" customFormat="1" ht="60" customHeight="1">
      <c r="A283" s="114"/>
      <c r="B283" s="115"/>
      <c r="C283" s="114"/>
      <c r="D283" s="114"/>
      <c r="E283" s="102"/>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c r="AO283" s="114"/>
      <c r="AP283" s="114"/>
      <c r="AQ283" s="114"/>
      <c r="AR283" s="114"/>
      <c r="AS283" s="114"/>
      <c r="AT283" s="114"/>
      <c r="AU283" s="114"/>
      <c r="AV283" s="114"/>
      <c r="AW283" s="114"/>
      <c r="AX283" s="114"/>
      <c r="AY283" s="114"/>
      <c r="AZ283" s="114"/>
      <c r="BA283" s="114"/>
      <c r="BB283" s="114"/>
      <c r="BC283" s="114"/>
      <c r="BD283" s="114"/>
      <c r="BE283" s="114"/>
      <c r="BF283" s="114"/>
      <c r="BG283" s="114"/>
      <c r="BH283" s="114"/>
      <c r="BI283" s="114"/>
      <c r="BJ283" s="114"/>
      <c r="BK283" s="114"/>
      <c r="BL283" s="114"/>
      <c r="BM283" s="114"/>
      <c r="BP283" s="114"/>
      <c r="BQ283" s="114"/>
      <c r="BR283" s="114"/>
      <c r="BS283" s="114"/>
    </row>
    <row r="284" spans="1:71" s="103" customFormat="1" ht="60" customHeight="1">
      <c r="A284" s="114"/>
      <c r="B284" s="115"/>
      <c r="C284" s="114"/>
      <c r="D284" s="114"/>
      <c r="E284" s="102"/>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c r="AO284" s="114"/>
      <c r="AP284" s="114"/>
      <c r="AQ284" s="114"/>
      <c r="AR284" s="114"/>
      <c r="AS284" s="114"/>
      <c r="AT284" s="114"/>
      <c r="AU284" s="114"/>
      <c r="AV284" s="114"/>
      <c r="AW284" s="114"/>
      <c r="AX284" s="114"/>
      <c r="AY284" s="114"/>
      <c r="AZ284" s="114"/>
      <c r="BA284" s="114"/>
      <c r="BB284" s="114"/>
      <c r="BC284" s="114"/>
      <c r="BD284" s="114"/>
      <c r="BE284" s="114"/>
      <c r="BF284" s="114"/>
      <c r="BG284" s="114"/>
      <c r="BH284" s="114"/>
      <c r="BI284" s="114"/>
      <c r="BJ284" s="114"/>
      <c r="BK284" s="114"/>
      <c r="BL284" s="114"/>
      <c r="BM284" s="114"/>
      <c r="BP284" s="114"/>
      <c r="BQ284" s="114"/>
      <c r="BR284" s="114"/>
      <c r="BS284" s="114"/>
    </row>
    <row r="285" spans="1:71" s="103" customFormat="1" ht="60" customHeight="1">
      <c r="A285" s="114"/>
      <c r="B285" s="115"/>
      <c r="C285" s="114"/>
      <c r="D285" s="114"/>
      <c r="E285" s="102"/>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c r="AO285" s="114"/>
      <c r="AP285" s="114"/>
      <c r="AQ285" s="114"/>
      <c r="AR285" s="114"/>
      <c r="AS285" s="114"/>
      <c r="AT285" s="114"/>
      <c r="AU285" s="114"/>
      <c r="AV285" s="114"/>
      <c r="AW285" s="114"/>
      <c r="AX285" s="114"/>
      <c r="AY285" s="114"/>
      <c r="AZ285" s="114"/>
      <c r="BA285" s="114"/>
      <c r="BB285" s="114"/>
      <c r="BC285" s="114"/>
      <c r="BD285" s="114"/>
      <c r="BE285" s="114"/>
      <c r="BF285" s="114"/>
      <c r="BG285" s="114"/>
      <c r="BH285" s="114"/>
      <c r="BI285" s="114"/>
      <c r="BJ285" s="114"/>
      <c r="BK285" s="114"/>
      <c r="BL285" s="114"/>
      <c r="BM285" s="114"/>
      <c r="BP285" s="114"/>
      <c r="BQ285" s="114"/>
      <c r="BR285" s="114"/>
      <c r="BS285" s="114"/>
    </row>
    <row r="286" spans="1:71" s="103" customFormat="1" ht="60" customHeight="1">
      <c r="A286" s="114"/>
      <c r="B286" s="115"/>
      <c r="C286" s="114"/>
      <c r="D286" s="114"/>
      <c r="E286" s="102"/>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c r="AO286" s="114"/>
      <c r="AP286" s="114"/>
      <c r="AQ286" s="114"/>
      <c r="AR286" s="114"/>
      <c r="AS286" s="114"/>
      <c r="AT286" s="114"/>
      <c r="AU286" s="114"/>
      <c r="AV286" s="114"/>
      <c r="AW286" s="114"/>
      <c r="AX286" s="114"/>
      <c r="AY286" s="114"/>
      <c r="AZ286" s="114"/>
      <c r="BA286" s="114"/>
      <c r="BB286" s="114"/>
      <c r="BC286" s="114"/>
      <c r="BD286" s="114"/>
      <c r="BE286" s="114"/>
      <c r="BF286" s="114"/>
      <c r="BG286" s="114"/>
      <c r="BH286" s="114"/>
      <c r="BI286" s="114"/>
      <c r="BJ286" s="114"/>
      <c r="BK286" s="114"/>
      <c r="BL286" s="114"/>
      <c r="BM286" s="114"/>
      <c r="BP286" s="114"/>
      <c r="BQ286" s="114"/>
      <c r="BR286" s="114"/>
      <c r="BS286" s="114"/>
    </row>
    <row r="287" spans="1:71" s="103" customFormat="1" ht="60" customHeight="1">
      <c r="A287" s="114"/>
      <c r="B287" s="115"/>
      <c r="C287" s="114"/>
      <c r="D287" s="114"/>
      <c r="E287" s="102"/>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c r="AO287" s="114"/>
      <c r="AP287" s="114"/>
      <c r="AQ287" s="114"/>
      <c r="AR287" s="114"/>
      <c r="AS287" s="114"/>
      <c r="AT287" s="114"/>
      <c r="AU287" s="114"/>
      <c r="AV287" s="114"/>
      <c r="AW287" s="114"/>
      <c r="AX287" s="114"/>
      <c r="AY287" s="114"/>
      <c r="AZ287" s="114"/>
      <c r="BA287" s="114"/>
      <c r="BB287" s="114"/>
      <c r="BC287" s="114"/>
      <c r="BD287" s="114"/>
      <c r="BE287" s="114"/>
      <c r="BF287" s="114"/>
      <c r="BG287" s="114"/>
      <c r="BH287" s="114"/>
      <c r="BI287" s="114"/>
      <c r="BJ287" s="114"/>
      <c r="BK287" s="114"/>
      <c r="BL287" s="114"/>
      <c r="BM287" s="114"/>
      <c r="BP287" s="114"/>
      <c r="BQ287" s="114"/>
      <c r="BR287" s="114"/>
      <c r="BS287" s="114"/>
    </row>
    <row r="288" spans="1:71" s="103" customFormat="1" ht="60" customHeight="1">
      <c r="A288" s="114"/>
      <c r="B288" s="115"/>
      <c r="C288" s="114"/>
      <c r="D288" s="114"/>
      <c r="E288" s="102"/>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c r="AO288" s="114"/>
      <c r="AP288" s="114"/>
      <c r="AQ288" s="114"/>
      <c r="AR288" s="114"/>
      <c r="AS288" s="114"/>
      <c r="AT288" s="114"/>
      <c r="AU288" s="114"/>
      <c r="AV288" s="114"/>
      <c r="AW288" s="114"/>
      <c r="AX288" s="114"/>
      <c r="AY288" s="114"/>
      <c r="AZ288" s="114"/>
      <c r="BA288" s="114"/>
      <c r="BB288" s="114"/>
      <c r="BC288" s="114"/>
      <c r="BD288" s="114"/>
      <c r="BE288" s="114"/>
      <c r="BF288" s="114"/>
      <c r="BG288" s="114"/>
      <c r="BH288" s="114"/>
      <c r="BI288" s="114"/>
      <c r="BJ288" s="114"/>
      <c r="BK288" s="114"/>
      <c r="BL288" s="114"/>
      <c r="BM288" s="114"/>
      <c r="BP288" s="114"/>
      <c r="BQ288" s="114"/>
      <c r="BR288" s="114"/>
      <c r="BS288" s="114"/>
    </row>
    <row r="289" spans="1:71" s="103" customFormat="1" ht="60" customHeight="1">
      <c r="A289" s="114"/>
      <c r="B289" s="115"/>
      <c r="C289" s="114"/>
      <c r="D289" s="114"/>
      <c r="E289" s="102"/>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c r="AO289" s="114"/>
      <c r="AP289" s="114"/>
      <c r="AQ289" s="114"/>
      <c r="AR289" s="114"/>
      <c r="AS289" s="114"/>
      <c r="AT289" s="114"/>
      <c r="AU289" s="114"/>
      <c r="AV289" s="114"/>
      <c r="AW289" s="114"/>
      <c r="AX289" s="114"/>
      <c r="AY289" s="114"/>
      <c r="AZ289" s="114"/>
      <c r="BA289" s="114"/>
      <c r="BB289" s="114"/>
      <c r="BC289" s="114"/>
      <c r="BD289" s="114"/>
      <c r="BE289" s="114"/>
      <c r="BF289" s="114"/>
      <c r="BG289" s="114"/>
      <c r="BH289" s="114"/>
      <c r="BI289" s="114"/>
      <c r="BJ289" s="114"/>
      <c r="BK289" s="114"/>
      <c r="BL289" s="114"/>
      <c r="BM289" s="114"/>
      <c r="BP289" s="114"/>
      <c r="BQ289" s="114"/>
      <c r="BR289" s="114"/>
      <c r="BS289" s="114"/>
    </row>
    <row r="290" spans="1:71" s="103" customFormat="1" ht="60" customHeight="1">
      <c r="A290" s="114"/>
      <c r="B290" s="115"/>
      <c r="C290" s="114"/>
      <c r="D290" s="114"/>
      <c r="E290" s="102"/>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4"/>
      <c r="AY290" s="114"/>
      <c r="AZ290" s="114"/>
      <c r="BA290" s="114"/>
      <c r="BB290" s="114"/>
      <c r="BC290" s="114"/>
      <c r="BD290" s="114"/>
      <c r="BE290" s="114"/>
      <c r="BF290" s="114"/>
      <c r="BG290" s="114"/>
      <c r="BH290" s="114"/>
      <c r="BI290" s="114"/>
      <c r="BJ290" s="114"/>
      <c r="BK290" s="114"/>
      <c r="BL290" s="114"/>
      <c r="BM290" s="114"/>
      <c r="BP290" s="114"/>
      <c r="BQ290" s="114"/>
      <c r="BR290" s="114"/>
      <c r="BS290" s="114"/>
    </row>
    <row r="291" spans="1:71" s="103" customFormat="1" ht="60" customHeight="1">
      <c r="A291" s="114"/>
      <c r="B291" s="115"/>
      <c r="C291" s="114"/>
      <c r="D291" s="114"/>
      <c r="E291" s="102"/>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c r="AO291" s="114"/>
      <c r="AP291" s="114"/>
      <c r="AQ291" s="114"/>
      <c r="AR291" s="114"/>
      <c r="AS291" s="114"/>
      <c r="AT291" s="114"/>
      <c r="AU291" s="114"/>
      <c r="AV291" s="114"/>
      <c r="AW291" s="114"/>
      <c r="AX291" s="114"/>
      <c r="AY291" s="114"/>
      <c r="AZ291" s="114"/>
      <c r="BA291" s="114"/>
      <c r="BB291" s="114"/>
      <c r="BC291" s="114"/>
      <c r="BD291" s="114"/>
      <c r="BE291" s="114"/>
      <c r="BF291" s="114"/>
      <c r="BG291" s="114"/>
      <c r="BH291" s="114"/>
      <c r="BI291" s="114"/>
      <c r="BJ291" s="114"/>
      <c r="BK291" s="114"/>
      <c r="BL291" s="114"/>
      <c r="BM291" s="114"/>
      <c r="BP291" s="114"/>
      <c r="BQ291" s="114"/>
      <c r="BR291" s="114"/>
      <c r="BS291" s="114"/>
    </row>
    <row r="292" spans="1:71" s="103" customFormat="1" ht="60" customHeight="1">
      <c r="A292" s="114"/>
      <c r="B292" s="115"/>
      <c r="C292" s="114"/>
      <c r="D292" s="114"/>
      <c r="E292" s="102"/>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c r="AO292" s="114"/>
      <c r="AP292" s="114"/>
      <c r="AQ292" s="114"/>
      <c r="AR292" s="114"/>
      <c r="AS292" s="114"/>
      <c r="AT292" s="114"/>
      <c r="AU292" s="114"/>
      <c r="AV292" s="114"/>
      <c r="AW292" s="114"/>
      <c r="AX292" s="114"/>
      <c r="AY292" s="114"/>
      <c r="AZ292" s="114"/>
      <c r="BA292" s="114"/>
      <c r="BB292" s="114"/>
      <c r="BC292" s="114"/>
      <c r="BD292" s="114"/>
      <c r="BE292" s="114"/>
      <c r="BF292" s="114"/>
      <c r="BG292" s="114"/>
      <c r="BH292" s="114"/>
      <c r="BI292" s="114"/>
      <c r="BJ292" s="114"/>
      <c r="BK292" s="114"/>
      <c r="BL292" s="114"/>
      <c r="BM292" s="114"/>
      <c r="BP292" s="114"/>
      <c r="BQ292" s="114"/>
      <c r="BR292" s="114"/>
      <c r="BS292" s="114"/>
    </row>
    <row r="293" spans="1:71" s="103" customFormat="1" ht="60" customHeight="1">
      <c r="A293" s="114"/>
      <c r="B293" s="115"/>
      <c r="C293" s="114"/>
      <c r="D293" s="114"/>
      <c r="E293" s="102"/>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c r="AO293" s="114"/>
      <c r="AP293" s="114"/>
      <c r="AQ293" s="114"/>
      <c r="AR293" s="114"/>
      <c r="AS293" s="114"/>
      <c r="AT293" s="114"/>
      <c r="AU293" s="114"/>
      <c r="AV293" s="114"/>
      <c r="AW293" s="114"/>
      <c r="AX293" s="114"/>
      <c r="AY293" s="114"/>
      <c r="AZ293" s="114"/>
      <c r="BA293" s="114"/>
      <c r="BB293" s="114"/>
      <c r="BC293" s="114"/>
      <c r="BD293" s="114"/>
      <c r="BE293" s="114"/>
      <c r="BF293" s="114"/>
      <c r="BG293" s="114"/>
      <c r="BH293" s="114"/>
      <c r="BI293" s="114"/>
      <c r="BJ293" s="114"/>
      <c r="BK293" s="114"/>
      <c r="BL293" s="114"/>
      <c r="BM293" s="114"/>
      <c r="BP293" s="114"/>
      <c r="BQ293" s="114"/>
      <c r="BR293" s="114"/>
      <c r="BS293" s="114"/>
    </row>
    <row r="294" spans="1:71" s="103" customFormat="1" ht="60" customHeight="1">
      <c r="A294" s="114"/>
      <c r="B294" s="115"/>
      <c r="C294" s="114"/>
      <c r="D294" s="114"/>
      <c r="E294" s="102"/>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c r="AO294" s="114"/>
      <c r="AP294" s="114"/>
      <c r="AQ294" s="114"/>
      <c r="AR294" s="114"/>
      <c r="AS294" s="114"/>
      <c r="AT294" s="114"/>
      <c r="AU294" s="114"/>
      <c r="AV294" s="114"/>
      <c r="AW294" s="114"/>
      <c r="AX294" s="114"/>
      <c r="AY294" s="114"/>
      <c r="AZ294" s="114"/>
      <c r="BA294" s="114"/>
      <c r="BB294" s="114"/>
      <c r="BC294" s="114"/>
      <c r="BD294" s="114"/>
      <c r="BE294" s="114"/>
      <c r="BF294" s="114"/>
      <c r="BG294" s="114"/>
      <c r="BH294" s="114"/>
      <c r="BI294" s="114"/>
      <c r="BJ294" s="114"/>
      <c r="BK294" s="114"/>
      <c r="BL294" s="114"/>
      <c r="BM294" s="114"/>
      <c r="BP294" s="114"/>
      <c r="BQ294" s="114"/>
      <c r="BR294" s="114"/>
      <c r="BS294" s="114"/>
    </row>
    <row r="295" spans="1:71" s="103" customFormat="1" ht="60" customHeight="1">
      <c r="A295" s="114"/>
      <c r="B295" s="115"/>
      <c r="C295" s="114"/>
      <c r="D295" s="114"/>
      <c r="E295" s="102"/>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c r="AO295" s="114"/>
      <c r="AP295" s="114"/>
      <c r="AQ295" s="114"/>
      <c r="AR295" s="114"/>
      <c r="AS295" s="114"/>
      <c r="AT295" s="114"/>
      <c r="AU295" s="114"/>
      <c r="AV295" s="114"/>
      <c r="AW295" s="114"/>
      <c r="AX295" s="114"/>
      <c r="AY295" s="114"/>
      <c r="AZ295" s="114"/>
      <c r="BA295" s="114"/>
      <c r="BB295" s="114"/>
      <c r="BC295" s="114"/>
      <c r="BD295" s="114"/>
      <c r="BE295" s="114"/>
      <c r="BF295" s="114"/>
      <c r="BG295" s="114"/>
      <c r="BH295" s="114"/>
      <c r="BI295" s="114"/>
      <c r="BJ295" s="114"/>
      <c r="BK295" s="114"/>
      <c r="BL295" s="114"/>
      <c r="BM295" s="114"/>
      <c r="BP295" s="114"/>
      <c r="BQ295" s="114"/>
      <c r="BR295" s="114"/>
      <c r="BS295" s="114"/>
    </row>
    <row r="296" spans="1:71" s="103" customFormat="1" ht="60" customHeight="1">
      <c r="A296" s="114"/>
      <c r="B296" s="115"/>
      <c r="C296" s="114"/>
      <c r="D296" s="114"/>
      <c r="E296" s="102"/>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c r="AO296" s="114"/>
      <c r="AP296" s="114"/>
      <c r="AQ296" s="114"/>
      <c r="AR296" s="114"/>
      <c r="AS296" s="114"/>
      <c r="AT296" s="114"/>
      <c r="AU296" s="114"/>
      <c r="AV296" s="114"/>
      <c r="AW296" s="114"/>
      <c r="AX296" s="114"/>
      <c r="AY296" s="114"/>
      <c r="AZ296" s="114"/>
      <c r="BA296" s="114"/>
      <c r="BB296" s="114"/>
      <c r="BC296" s="114"/>
      <c r="BD296" s="114"/>
      <c r="BE296" s="114"/>
      <c r="BF296" s="114"/>
      <c r="BG296" s="114"/>
      <c r="BH296" s="114"/>
      <c r="BI296" s="114"/>
      <c r="BJ296" s="114"/>
      <c r="BK296" s="114"/>
      <c r="BL296" s="114"/>
      <c r="BM296" s="114"/>
      <c r="BP296" s="114"/>
      <c r="BQ296" s="114"/>
      <c r="BR296" s="114"/>
      <c r="BS296" s="114"/>
    </row>
    <row r="297" spans="1:71" s="103" customFormat="1" ht="60" customHeight="1">
      <c r="A297" s="114"/>
      <c r="B297" s="115"/>
      <c r="C297" s="114"/>
      <c r="D297" s="114"/>
      <c r="E297" s="102"/>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c r="AO297" s="114"/>
      <c r="AP297" s="114"/>
      <c r="AQ297" s="114"/>
      <c r="AR297" s="114"/>
      <c r="AS297" s="114"/>
      <c r="AT297" s="114"/>
      <c r="AU297" s="114"/>
      <c r="AV297" s="114"/>
      <c r="AW297" s="114"/>
      <c r="AX297" s="114"/>
      <c r="AY297" s="114"/>
      <c r="AZ297" s="114"/>
      <c r="BA297" s="114"/>
      <c r="BB297" s="114"/>
      <c r="BC297" s="114"/>
      <c r="BD297" s="114"/>
      <c r="BE297" s="114"/>
      <c r="BF297" s="114"/>
      <c r="BG297" s="114"/>
      <c r="BH297" s="114"/>
      <c r="BI297" s="114"/>
      <c r="BJ297" s="114"/>
      <c r="BK297" s="114"/>
      <c r="BL297" s="114"/>
      <c r="BM297" s="114"/>
      <c r="BP297" s="114"/>
      <c r="BQ297" s="114"/>
      <c r="BR297" s="114"/>
      <c r="BS297" s="114"/>
    </row>
    <row r="298" spans="1:71" s="103" customFormat="1" ht="60" customHeight="1">
      <c r="A298" s="114"/>
      <c r="B298" s="115"/>
      <c r="C298" s="114"/>
      <c r="D298" s="114"/>
      <c r="E298" s="102"/>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c r="AO298" s="114"/>
      <c r="AP298" s="114"/>
      <c r="AQ298" s="114"/>
      <c r="AR298" s="114"/>
      <c r="AS298" s="114"/>
      <c r="AT298" s="114"/>
      <c r="AU298" s="114"/>
      <c r="AV298" s="114"/>
      <c r="AW298" s="114"/>
      <c r="AX298" s="114"/>
      <c r="AY298" s="114"/>
      <c r="AZ298" s="114"/>
      <c r="BA298" s="114"/>
      <c r="BB298" s="114"/>
      <c r="BC298" s="114"/>
      <c r="BD298" s="114"/>
      <c r="BE298" s="114"/>
      <c r="BF298" s="114"/>
      <c r="BG298" s="114"/>
      <c r="BH298" s="114"/>
      <c r="BI298" s="114"/>
      <c r="BJ298" s="114"/>
      <c r="BK298" s="114"/>
      <c r="BL298" s="114"/>
      <c r="BM298" s="114"/>
      <c r="BP298" s="114"/>
      <c r="BQ298" s="114"/>
      <c r="BR298" s="114"/>
      <c r="BS298" s="114"/>
    </row>
    <row r="299" spans="1:71" s="103" customFormat="1" ht="60" customHeight="1">
      <c r="A299" s="114"/>
      <c r="B299" s="115"/>
      <c r="C299" s="114"/>
      <c r="D299" s="114"/>
      <c r="E299" s="102"/>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c r="AO299" s="114"/>
      <c r="AP299" s="114"/>
      <c r="AQ299" s="114"/>
      <c r="AR299" s="114"/>
      <c r="AS299" s="114"/>
      <c r="AT299" s="114"/>
      <c r="AU299" s="114"/>
      <c r="AV299" s="114"/>
      <c r="AW299" s="114"/>
      <c r="AX299" s="114"/>
      <c r="AY299" s="114"/>
      <c r="AZ299" s="114"/>
      <c r="BA299" s="114"/>
      <c r="BB299" s="114"/>
      <c r="BC299" s="114"/>
      <c r="BD299" s="114"/>
      <c r="BE299" s="114"/>
      <c r="BF299" s="114"/>
      <c r="BG299" s="114"/>
      <c r="BH299" s="114"/>
      <c r="BI299" s="114"/>
      <c r="BJ299" s="114"/>
      <c r="BK299" s="114"/>
      <c r="BL299" s="114"/>
      <c r="BM299" s="114"/>
      <c r="BP299" s="114"/>
      <c r="BQ299" s="114"/>
      <c r="BR299" s="114"/>
      <c r="BS299" s="114"/>
    </row>
    <row r="300" spans="1:71" s="103" customFormat="1" ht="60" customHeight="1">
      <c r="A300" s="114"/>
      <c r="B300" s="115"/>
      <c r="C300" s="114"/>
      <c r="D300" s="114"/>
      <c r="E300" s="102"/>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c r="AO300" s="114"/>
      <c r="AP300" s="114"/>
      <c r="AQ300" s="114"/>
      <c r="AR300" s="114"/>
      <c r="AS300" s="114"/>
      <c r="AT300" s="114"/>
      <c r="AU300" s="114"/>
      <c r="AV300" s="114"/>
      <c r="AW300" s="114"/>
      <c r="AX300" s="114"/>
      <c r="AY300" s="114"/>
      <c r="AZ300" s="114"/>
      <c r="BA300" s="114"/>
      <c r="BB300" s="114"/>
      <c r="BC300" s="114"/>
      <c r="BD300" s="114"/>
      <c r="BE300" s="114"/>
      <c r="BF300" s="114"/>
      <c r="BG300" s="114"/>
      <c r="BH300" s="114"/>
      <c r="BI300" s="114"/>
      <c r="BJ300" s="114"/>
      <c r="BK300" s="114"/>
      <c r="BL300" s="114"/>
      <c r="BM300" s="114"/>
      <c r="BP300" s="114"/>
      <c r="BQ300" s="114"/>
      <c r="BR300" s="114"/>
      <c r="BS300" s="114"/>
    </row>
    <row r="301" spans="1:71" s="103" customFormat="1" ht="60" customHeight="1">
      <c r="A301" s="114"/>
      <c r="B301" s="115"/>
      <c r="C301" s="114"/>
      <c r="D301" s="114"/>
      <c r="E301" s="102"/>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c r="AO301" s="114"/>
      <c r="AP301" s="114"/>
      <c r="AQ301" s="114"/>
      <c r="AR301" s="114"/>
      <c r="AS301" s="114"/>
      <c r="AT301" s="114"/>
      <c r="AU301" s="114"/>
      <c r="AV301" s="114"/>
      <c r="AW301" s="114"/>
      <c r="AX301" s="114"/>
      <c r="AY301" s="114"/>
      <c r="AZ301" s="114"/>
      <c r="BA301" s="114"/>
      <c r="BB301" s="114"/>
      <c r="BC301" s="114"/>
      <c r="BD301" s="114"/>
      <c r="BE301" s="114"/>
      <c r="BF301" s="114"/>
      <c r="BG301" s="114"/>
      <c r="BH301" s="114"/>
      <c r="BI301" s="114"/>
      <c r="BJ301" s="114"/>
      <c r="BK301" s="114"/>
      <c r="BL301" s="114"/>
      <c r="BM301" s="114"/>
      <c r="BP301" s="114"/>
      <c r="BQ301" s="114"/>
      <c r="BR301" s="114"/>
      <c r="BS301" s="114"/>
    </row>
    <row r="302" spans="1:71" s="103" customFormat="1" ht="60" customHeight="1">
      <c r="A302" s="114"/>
      <c r="B302" s="115"/>
      <c r="C302" s="114"/>
      <c r="D302" s="114"/>
      <c r="E302" s="102"/>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c r="AO302" s="114"/>
      <c r="AP302" s="114"/>
      <c r="AQ302" s="114"/>
      <c r="AR302" s="114"/>
      <c r="AS302" s="114"/>
      <c r="AT302" s="114"/>
      <c r="AU302" s="114"/>
      <c r="AV302" s="114"/>
      <c r="AW302" s="114"/>
      <c r="AX302" s="114"/>
      <c r="AY302" s="114"/>
      <c r="AZ302" s="114"/>
      <c r="BA302" s="114"/>
      <c r="BB302" s="114"/>
      <c r="BC302" s="114"/>
      <c r="BD302" s="114"/>
      <c r="BE302" s="114"/>
      <c r="BF302" s="114"/>
      <c r="BG302" s="114"/>
      <c r="BH302" s="114"/>
      <c r="BI302" s="114"/>
      <c r="BJ302" s="114"/>
      <c r="BK302" s="114"/>
      <c r="BL302" s="114"/>
      <c r="BM302" s="114"/>
      <c r="BP302" s="114"/>
      <c r="BQ302" s="114"/>
      <c r="BR302" s="114"/>
      <c r="BS302" s="114"/>
    </row>
    <row r="303" spans="1:71" s="103" customFormat="1" ht="60" customHeight="1">
      <c r="A303" s="114"/>
      <c r="B303" s="115"/>
      <c r="C303" s="114"/>
      <c r="D303" s="114"/>
      <c r="E303" s="102"/>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c r="AO303" s="114"/>
      <c r="AP303" s="114"/>
      <c r="AQ303" s="114"/>
      <c r="AR303" s="114"/>
      <c r="AS303" s="114"/>
      <c r="AT303" s="114"/>
      <c r="AU303" s="114"/>
      <c r="AV303" s="114"/>
      <c r="AW303" s="114"/>
      <c r="AX303" s="114"/>
      <c r="AY303" s="114"/>
      <c r="AZ303" s="114"/>
      <c r="BA303" s="114"/>
      <c r="BB303" s="114"/>
      <c r="BC303" s="114"/>
      <c r="BD303" s="114"/>
      <c r="BE303" s="114"/>
      <c r="BF303" s="114"/>
      <c r="BG303" s="114"/>
      <c r="BH303" s="114"/>
      <c r="BI303" s="114"/>
      <c r="BJ303" s="114"/>
      <c r="BK303" s="114"/>
      <c r="BL303" s="114"/>
      <c r="BM303" s="114"/>
      <c r="BP303" s="114"/>
      <c r="BQ303" s="114"/>
      <c r="BR303" s="114"/>
      <c r="BS303" s="114"/>
    </row>
    <row r="304" spans="1:71" s="103" customFormat="1" ht="60" customHeight="1">
      <c r="A304" s="114"/>
      <c r="B304" s="115"/>
      <c r="C304" s="114"/>
      <c r="D304" s="114"/>
      <c r="E304" s="102"/>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c r="AO304" s="114"/>
      <c r="AP304" s="114"/>
      <c r="AQ304" s="114"/>
      <c r="AR304" s="114"/>
      <c r="AS304" s="114"/>
      <c r="AT304" s="114"/>
      <c r="AU304" s="114"/>
      <c r="AV304" s="114"/>
      <c r="AW304" s="114"/>
      <c r="AX304" s="114"/>
      <c r="AY304" s="114"/>
      <c r="AZ304" s="114"/>
      <c r="BA304" s="114"/>
      <c r="BB304" s="114"/>
      <c r="BC304" s="114"/>
      <c r="BD304" s="114"/>
      <c r="BE304" s="114"/>
      <c r="BF304" s="114"/>
      <c r="BG304" s="114"/>
      <c r="BH304" s="114"/>
      <c r="BI304" s="114"/>
      <c r="BJ304" s="114"/>
      <c r="BK304" s="114"/>
      <c r="BL304" s="114"/>
      <c r="BM304" s="114"/>
      <c r="BP304" s="114"/>
      <c r="BQ304" s="114"/>
      <c r="BR304" s="114"/>
      <c r="BS304" s="114"/>
    </row>
    <row r="305" spans="1:71" s="103" customFormat="1" ht="60" customHeight="1">
      <c r="A305" s="114"/>
      <c r="B305" s="115"/>
      <c r="C305" s="114"/>
      <c r="D305" s="114"/>
      <c r="E305" s="102"/>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c r="AO305" s="114"/>
      <c r="AP305" s="114"/>
      <c r="AQ305" s="114"/>
      <c r="AR305" s="114"/>
      <c r="AS305" s="114"/>
      <c r="AT305" s="114"/>
      <c r="AU305" s="114"/>
      <c r="AV305" s="114"/>
      <c r="AW305" s="114"/>
      <c r="AX305" s="114"/>
      <c r="AY305" s="114"/>
      <c r="AZ305" s="114"/>
      <c r="BA305" s="114"/>
      <c r="BB305" s="114"/>
      <c r="BC305" s="114"/>
      <c r="BD305" s="114"/>
      <c r="BE305" s="114"/>
      <c r="BF305" s="114"/>
      <c r="BG305" s="114"/>
      <c r="BH305" s="114"/>
      <c r="BI305" s="114"/>
      <c r="BJ305" s="114"/>
      <c r="BK305" s="114"/>
      <c r="BL305" s="114"/>
      <c r="BM305" s="114"/>
      <c r="BP305" s="114"/>
      <c r="BQ305" s="114"/>
      <c r="BR305" s="114"/>
      <c r="BS305" s="114"/>
    </row>
    <row r="306" spans="1:71" s="103" customFormat="1" ht="60" customHeight="1">
      <c r="A306" s="114"/>
      <c r="B306" s="115"/>
      <c r="C306" s="114"/>
      <c r="D306" s="114"/>
      <c r="E306" s="102"/>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c r="AO306" s="114"/>
      <c r="AP306" s="114"/>
      <c r="AQ306" s="114"/>
      <c r="AR306" s="114"/>
      <c r="AS306" s="114"/>
      <c r="AT306" s="114"/>
      <c r="AU306" s="114"/>
      <c r="AV306" s="114"/>
      <c r="AW306" s="114"/>
      <c r="AX306" s="114"/>
      <c r="AY306" s="114"/>
      <c r="AZ306" s="114"/>
      <c r="BA306" s="114"/>
      <c r="BB306" s="114"/>
      <c r="BC306" s="114"/>
      <c r="BD306" s="114"/>
      <c r="BE306" s="114"/>
      <c r="BF306" s="114"/>
      <c r="BG306" s="114"/>
      <c r="BH306" s="114"/>
      <c r="BI306" s="114"/>
      <c r="BJ306" s="114"/>
      <c r="BK306" s="114"/>
      <c r="BL306" s="114"/>
      <c r="BM306" s="114"/>
      <c r="BP306" s="114"/>
      <c r="BQ306" s="114"/>
      <c r="BR306" s="114"/>
      <c r="BS306" s="114"/>
    </row>
    <row r="307" spans="1:71" s="103" customFormat="1" ht="60" customHeight="1">
      <c r="A307" s="114"/>
      <c r="B307" s="115"/>
      <c r="C307" s="114"/>
      <c r="D307" s="114"/>
      <c r="E307" s="102"/>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c r="AO307" s="114"/>
      <c r="AP307" s="114"/>
      <c r="AQ307" s="114"/>
      <c r="AR307" s="114"/>
      <c r="AS307" s="114"/>
      <c r="AT307" s="114"/>
      <c r="AU307" s="114"/>
      <c r="AV307" s="114"/>
      <c r="AW307" s="114"/>
      <c r="AX307" s="114"/>
      <c r="AY307" s="114"/>
      <c r="AZ307" s="114"/>
      <c r="BA307" s="114"/>
      <c r="BB307" s="114"/>
      <c r="BC307" s="114"/>
      <c r="BD307" s="114"/>
      <c r="BE307" s="114"/>
      <c r="BF307" s="114"/>
      <c r="BG307" s="114"/>
      <c r="BH307" s="114"/>
      <c r="BI307" s="114"/>
      <c r="BJ307" s="114"/>
      <c r="BK307" s="114"/>
      <c r="BL307" s="114"/>
      <c r="BM307" s="114"/>
      <c r="BP307" s="114"/>
      <c r="BQ307" s="114"/>
      <c r="BR307" s="114"/>
      <c r="BS307" s="114"/>
    </row>
    <row r="308" spans="1:71" s="103" customFormat="1" ht="60" customHeight="1">
      <c r="A308" s="114"/>
      <c r="B308" s="115"/>
      <c r="C308" s="114"/>
      <c r="D308" s="114"/>
      <c r="E308" s="102"/>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14"/>
      <c r="AY308" s="114"/>
      <c r="AZ308" s="114"/>
      <c r="BA308" s="114"/>
      <c r="BB308" s="114"/>
      <c r="BC308" s="114"/>
      <c r="BD308" s="114"/>
      <c r="BE308" s="114"/>
      <c r="BF308" s="114"/>
      <c r="BG308" s="114"/>
      <c r="BH308" s="114"/>
      <c r="BI308" s="114"/>
      <c r="BJ308" s="114"/>
      <c r="BK308" s="114"/>
      <c r="BL308" s="114"/>
      <c r="BM308" s="114"/>
      <c r="BP308" s="114"/>
      <c r="BQ308" s="114"/>
      <c r="BR308" s="114"/>
      <c r="BS308" s="114"/>
    </row>
    <row r="309" spans="1:71" s="103" customFormat="1" ht="60" customHeight="1">
      <c r="A309" s="114"/>
      <c r="B309" s="115"/>
      <c r="C309" s="114"/>
      <c r="D309" s="114"/>
      <c r="E309" s="102"/>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c r="AO309" s="114"/>
      <c r="AP309" s="114"/>
      <c r="AQ309" s="114"/>
      <c r="AR309" s="114"/>
      <c r="AS309" s="114"/>
      <c r="AT309" s="114"/>
      <c r="AU309" s="114"/>
      <c r="AV309" s="114"/>
      <c r="AW309" s="114"/>
      <c r="AX309" s="114"/>
      <c r="AY309" s="114"/>
      <c r="AZ309" s="114"/>
      <c r="BA309" s="114"/>
      <c r="BB309" s="114"/>
      <c r="BC309" s="114"/>
      <c r="BD309" s="114"/>
      <c r="BE309" s="114"/>
      <c r="BF309" s="114"/>
      <c r="BG309" s="114"/>
      <c r="BH309" s="114"/>
      <c r="BI309" s="114"/>
      <c r="BJ309" s="114"/>
      <c r="BK309" s="114"/>
      <c r="BL309" s="114"/>
      <c r="BM309" s="114"/>
      <c r="BP309" s="114"/>
      <c r="BQ309" s="114"/>
      <c r="BR309" s="114"/>
      <c r="BS309" s="114"/>
    </row>
    <row r="310" spans="1:71" s="103" customFormat="1" ht="60" customHeight="1">
      <c r="A310" s="114"/>
      <c r="B310" s="115"/>
      <c r="C310" s="114"/>
      <c r="D310" s="114"/>
      <c r="E310" s="102"/>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c r="AO310" s="114"/>
      <c r="AP310" s="114"/>
      <c r="AQ310" s="114"/>
      <c r="AR310" s="114"/>
      <c r="AS310" s="114"/>
      <c r="AT310" s="114"/>
      <c r="AU310" s="114"/>
      <c r="AV310" s="114"/>
      <c r="AW310" s="114"/>
      <c r="AX310" s="114"/>
      <c r="AY310" s="114"/>
      <c r="AZ310" s="114"/>
      <c r="BA310" s="114"/>
      <c r="BB310" s="114"/>
      <c r="BC310" s="114"/>
      <c r="BD310" s="114"/>
      <c r="BE310" s="114"/>
      <c r="BF310" s="114"/>
      <c r="BG310" s="114"/>
      <c r="BH310" s="114"/>
      <c r="BI310" s="114"/>
      <c r="BJ310" s="114"/>
      <c r="BK310" s="114"/>
      <c r="BL310" s="114"/>
      <c r="BM310" s="114"/>
      <c r="BP310" s="114"/>
      <c r="BQ310" s="114"/>
      <c r="BR310" s="114"/>
      <c r="BS310" s="114"/>
    </row>
    <row r="311" spans="1:71" s="103" customFormat="1" ht="60" customHeight="1">
      <c r="A311" s="114"/>
      <c r="B311" s="115"/>
      <c r="C311" s="114"/>
      <c r="D311" s="114"/>
      <c r="E311" s="102"/>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c r="AO311" s="114"/>
      <c r="AP311" s="114"/>
      <c r="AQ311" s="114"/>
      <c r="AR311" s="114"/>
      <c r="AS311" s="114"/>
      <c r="AT311" s="114"/>
      <c r="AU311" s="114"/>
      <c r="AV311" s="114"/>
      <c r="AW311" s="114"/>
      <c r="AX311" s="114"/>
      <c r="AY311" s="114"/>
      <c r="AZ311" s="114"/>
      <c r="BA311" s="114"/>
      <c r="BB311" s="114"/>
      <c r="BC311" s="114"/>
      <c r="BD311" s="114"/>
      <c r="BE311" s="114"/>
      <c r="BF311" s="114"/>
      <c r="BG311" s="114"/>
      <c r="BH311" s="114"/>
      <c r="BI311" s="114"/>
      <c r="BJ311" s="114"/>
      <c r="BK311" s="114"/>
      <c r="BL311" s="114"/>
      <c r="BM311" s="114"/>
      <c r="BP311" s="114"/>
      <c r="BQ311" s="114"/>
      <c r="BR311" s="114"/>
      <c r="BS311" s="114"/>
    </row>
    <row r="312" spans="1:71" s="103" customFormat="1" ht="60" customHeight="1">
      <c r="A312" s="114"/>
      <c r="B312" s="115"/>
      <c r="C312" s="114"/>
      <c r="D312" s="114"/>
      <c r="E312" s="102"/>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c r="AO312" s="114"/>
      <c r="AP312" s="114"/>
      <c r="AQ312" s="114"/>
      <c r="AR312" s="114"/>
      <c r="AS312" s="114"/>
      <c r="AT312" s="114"/>
      <c r="AU312" s="114"/>
      <c r="AV312" s="114"/>
      <c r="AW312" s="114"/>
      <c r="AX312" s="114"/>
      <c r="AY312" s="114"/>
      <c r="AZ312" s="114"/>
      <c r="BA312" s="114"/>
      <c r="BB312" s="114"/>
      <c r="BC312" s="114"/>
      <c r="BD312" s="114"/>
      <c r="BE312" s="114"/>
      <c r="BF312" s="114"/>
      <c r="BG312" s="114"/>
      <c r="BH312" s="114"/>
      <c r="BI312" s="114"/>
      <c r="BJ312" s="114"/>
      <c r="BK312" s="114"/>
      <c r="BL312" s="114"/>
      <c r="BM312" s="114"/>
      <c r="BP312" s="114"/>
      <c r="BQ312" s="114"/>
      <c r="BR312" s="114"/>
      <c r="BS312" s="114"/>
    </row>
    <row r="313" spans="1:71" s="103" customFormat="1" ht="60" customHeight="1">
      <c r="A313" s="114"/>
      <c r="B313" s="115"/>
      <c r="C313" s="114"/>
      <c r="D313" s="114"/>
      <c r="E313" s="102"/>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c r="AO313" s="114"/>
      <c r="AP313" s="114"/>
      <c r="AQ313" s="114"/>
      <c r="AR313" s="114"/>
      <c r="AS313" s="114"/>
      <c r="AT313" s="114"/>
      <c r="AU313" s="114"/>
      <c r="AV313" s="114"/>
      <c r="AW313" s="114"/>
      <c r="AX313" s="114"/>
      <c r="AY313" s="114"/>
      <c r="AZ313" s="114"/>
      <c r="BA313" s="114"/>
      <c r="BB313" s="114"/>
      <c r="BC313" s="114"/>
      <c r="BD313" s="114"/>
      <c r="BE313" s="114"/>
      <c r="BF313" s="114"/>
      <c r="BG313" s="114"/>
      <c r="BH313" s="114"/>
      <c r="BI313" s="114"/>
      <c r="BJ313" s="114"/>
      <c r="BK313" s="114"/>
      <c r="BL313" s="114"/>
      <c r="BM313" s="114"/>
      <c r="BP313" s="114"/>
      <c r="BQ313" s="114"/>
      <c r="BR313" s="114"/>
      <c r="BS313" s="114"/>
    </row>
    <row r="314" spans="1:71" s="103" customFormat="1" ht="60" customHeight="1">
      <c r="A314" s="114"/>
      <c r="B314" s="115"/>
      <c r="C314" s="114"/>
      <c r="D314" s="114"/>
      <c r="E314" s="102"/>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c r="AO314" s="114"/>
      <c r="AP314" s="114"/>
      <c r="AQ314" s="114"/>
      <c r="AR314" s="114"/>
      <c r="AS314" s="114"/>
      <c r="AT314" s="114"/>
      <c r="AU314" s="114"/>
      <c r="AV314" s="114"/>
      <c r="AW314" s="114"/>
      <c r="AX314" s="114"/>
      <c r="AY314" s="114"/>
      <c r="AZ314" s="114"/>
      <c r="BA314" s="114"/>
      <c r="BB314" s="114"/>
      <c r="BC314" s="114"/>
      <c r="BD314" s="114"/>
      <c r="BE314" s="114"/>
      <c r="BF314" s="114"/>
      <c r="BG314" s="114"/>
      <c r="BH314" s="114"/>
      <c r="BI314" s="114"/>
      <c r="BJ314" s="114"/>
      <c r="BK314" s="114"/>
      <c r="BL314" s="114"/>
      <c r="BM314" s="114"/>
      <c r="BP314" s="114"/>
      <c r="BQ314" s="114"/>
      <c r="BR314" s="114"/>
      <c r="BS314" s="114"/>
    </row>
    <row r="315" spans="1:71" s="103" customFormat="1" ht="60" customHeight="1">
      <c r="A315" s="114"/>
      <c r="B315" s="115"/>
      <c r="C315" s="114"/>
      <c r="D315" s="114"/>
      <c r="E315" s="102"/>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c r="AO315" s="114"/>
      <c r="AP315" s="114"/>
      <c r="AQ315" s="114"/>
      <c r="AR315" s="114"/>
      <c r="AS315" s="114"/>
      <c r="AT315" s="114"/>
      <c r="AU315" s="114"/>
      <c r="AV315" s="114"/>
      <c r="AW315" s="114"/>
      <c r="AX315" s="114"/>
      <c r="AY315" s="114"/>
      <c r="AZ315" s="114"/>
      <c r="BA315" s="114"/>
      <c r="BB315" s="114"/>
      <c r="BC315" s="114"/>
      <c r="BD315" s="114"/>
      <c r="BE315" s="114"/>
      <c r="BF315" s="114"/>
      <c r="BG315" s="114"/>
      <c r="BH315" s="114"/>
      <c r="BI315" s="114"/>
      <c r="BJ315" s="114"/>
      <c r="BK315" s="114"/>
      <c r="BL315" s="114"/>
      <c r="BM315" s="114"/>
      <c r="BP315" s="114"/>
      <c r="BQ315" s="114"/>
      <c r="BR315" s="114"/>
      <c r="BS315" s="114"/>
    </row>
    <row r="316" spans="1:71" s="103" customFormat="1" ht="60" customHeight="1">
      <c r="A316" s="114"/>
      <c r="B316" s="115"/>
      <c r="C316" s="114"/>
      <c r="D316" s="114"/>
      <c r="E316" s="102"/>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c r="AO316" s="114"/>
      <c r="AP316" s="114"/>
      <c r="AQ316" s="114"/>
      <c r="AR316" s="114"/>
      <c r="AS316" s="114"/>
      <c r="AT316" s="114"/>
      <c r="AU316" s="114"/>
      <c r="AV316" s="114"/>
      <c r="AW316" s="114"/>
      <c r="AX316" s="114"/>
      <c r="AY316" s="114"/>
      <c r="AZ316" s="114"/>
      <c r="BA316" s="114"/>
      <c r="BB316" s="114"/>
      <c r="BC316" s="114"/>
      <c r="BD316" s="114"/>
      <c r="BE316" s="114"/>
      <c r="BF316" s="114"/>
      <c r="BG316" s="114"/>
      <c r="BH316" s="114"/>
      <c r="BI316" s="114"/>
      <c r="BJ316" s="114"/>
      <c r="BK316" s="114"/>
      <c r="BL316" s="114"/>
      <c r="BM316" s="114"/>
      <c r="BP316" s="114"/>
      <c r="BQ316" s="114"/>
      <c r="BR316" s="114"/>
      <c r="BS316" s="114"/>
    </row>
    <row r="317" spans="1:71" s="103" customFormat="1" ht="60" customHeight="1">
      <c r="A317" s="114"/>
      <c r="B317" s="115"/>
      <c r="C317" s="114"/>
      <c r="D317" s="114"/>
      <c r="E317" s="102"/>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c r="AO317" s="114"/>
      <c r="AP317" s="114"/>
      <c r="AQ317" s="114"/>
      <c r="AR317" s="114"/>
      <c r="AS317" s="114"/>
      <c r="AT317" s="114"/>
      <c r="AU317" s="114"/>
      <c r="AV317" s="114"/>
      <c r="AW317" s="114"/>
      <c r="AX317" s="114"/>
      <c r="AY317" s="114"/>
      <c r="AZ317" s="114"/>
      <c r="BA317" s="114"/>
      <c r="BB317" s="114"/>
      <c r="BC317" s="114"/>
      <c r="BD317" s="114"/>
      <c r="BE317" s="114"/>
      <c r="BF317" s="114"/>
      <c r="BG317" s="114"/>
      <c r="BH317" s="114"/>
      <c r="BI317" s="114"/>
      <c r="BJ317" s="114"/>
      <c r="BK317" s="114"/>
      <c r="BL317" s="114"/>
      <c r="BM317" s="114"/>
      <c r="BP317" s="114"/>
      <c r="BQ317" s="114"/>
      <c r="BR317" s="114"/>
      <c r="BS317" s="114"/>
    </row>
    <row r="318" spans="1:71" s="103" customFormat="1" ht="60" customHeight="1">
      <c r="A318" s="114"/>
      <c r="B318" s="115"/>
      <c r="C318" s="114"/>
      <c r="D318" s="114"/>
      <c r="E318" s="102"/>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c r="AO318" s="114"/>
      <c r="AP318" s="114"/>
      <c r="AQ318" s="114"/>
      <c r="AR318" s="114"/>
      <c r="AS318" s="114"/>
      <c r="AT318" s="114"/>
      <c r="AU318" s="114"/>
      <c r="AV318" s="114"/>
      <c r="AW318" s="114"/>
      <c r="AX318" s="114"/>
      <c r="AY318" s="114"/>
      <c r="AZ318" s="114"/>
      <c r="BA318" s="114"/>
      <c r="BB318" s="114"/>
      <c r="BC318" s="114"/>
      <c r="BD318" s="114"/>
      <c r="BE318" s="114"/>
      <c r="BF318" s="114"/>
      <c r="BG318" s="114"/>
      <c r="BH318" s="114"/>
      <c r="BI318" s="114"/>
      <c r="BJ318" s="114"/>
      <c r="BK318" s="114"/>
      <c r="BL318" s="114"/>
      <c r="BM318" s="114"/>
      <c r="BP318" s="114"/>
      <c r="BQ318" s="114"/>
      <c r="BR318" s="114"/>
      <c r="BS318" s="114"/>
    </row>
    <row r="319" spans="1:71" s="103" customFormat="1" ht="60" customHeight="1">
      <c r="A319" s="114"/>
      <c r="B319" s="115"/>
      <c r="C319" s="114"/>
      <c r="D319" s="114"/>
      <c r="E319" s="102"/>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c r="AO319" s="114"/>
      <c r="AP319" s="114"/>
      <c r="AQ319" s="114"/>
      <c r="AR319" s="114"/>
      <c r="AS319" s="114"/>
      <c r="AT319" s="114"/>
      <c r="AU319" s="114"/>
      <c r="AV319" s="114"/>
      <c r="AW319" s="114"/>
      <c r="AX319" s="114"/>
      <c r="AY319" s="114"/>
      <c r="AZ319" s="114"/>
      <c r="BA319" s="114"/>
      <c r="BB319" s="114"/>
      <c r="BC319" s="114"/>
      <c r="BD319" s="114"/>
      <c r="BE319" s="114"/>
      <c r="BF319" s="114"/>
      <c r="BG319" s="114"/>
      <c r="BH319" s="114"/>
      <c r="BI319" s="114"/>
      <c r="BJ319" s="114"/>
      <c r="BK319" s="114"/>
      <c r="BL319" s="114"/>
      <c r="BM319" s="114"/>
      <c r="BP319" s="114"/>
      <c r="BQ319" s="114"/>
      <c r="BR319" s="114"/>
      <c r="BS319" s="114"/>
    </row>
    <row r="320" spans="1:71" s="103" customFormat="1" ht="60" customHeight="1">
      <c r="A320" s="114"/>
      <c r="B320" s="115"/>
      <c r="C320" s="114"/>
      <c r="D320" s="114"/>
      <c r="E320" s="102"/>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c r="AO320" s="114"/>
      <c r="AP320" s="114"/>
      <c r="AQ320" s="114"/>
      <c r="AR320" s="114"/>
      <c r="AS320" s="114"/>
      <c r="AT320" s="114"/>
      <c r="AU320" s="114"/>
      <c r="AV320" s="114"/>
      <c r="AW320" s="114"/>
      <c r="AX320" s="114"/>
      <c r="AY320" s="114"/>
      <c r="AZ320" s="114"/>
      <c r="BA320" s="114"/>
      <c r="BB320" s="114"/>
      <c r="BC320" s="114"/>
      <c r="BD320" s="114"/>
      <c r="BE320" s="114"/>
      <c r="BF320" s="114"/>
      <c r="BG320" s="114"/>
      <c r="BH320" s="114"/>
      <c r="BI320" s="114"/>
      <c r="BJ320" s="114"/>
      <c r="BK320" s="114"/>
      <c r="BL320" s="114"/>
      <c r="BM320" s="114"/>
      <c r="BP320" s="114"/>
      <c r="BQ320" s="114"/>
      <c r="BR320" s="114"/>
      <c r="BS320" s="114"/>
    </row>
    <row r="321" spans="1:71" s="103" customFormat="1" ht="60" customHeight="1">
      <c r="A321" s="114"/>
      <c r="B321" s="115"/>
      <c r="C321" s="114"/>
      <c r="D321" s="114"/>
      <c r="E321" s="102"/>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c r="AO321" s="114"/>
      <c r="AP321" s="114"/>
      <c r="AQ321" s="114"/>
      <c r="AR321" s="114"/>
      <c r="AS321" s="114"/>
      <c r="AT321" s="114"/>
      <c r="AU321" s="114"/>
      <c r="AV321" s="114"/>
      <c r="AW321" s="114"/>
      <c r="AX321" s="114"/>
      <c r="AY321" s="114"/>
      <c r="AZ321" s="114"/>
      <c r="BA321" s="114"/>
      <c r="BB321" s="114"/>
      <c r="BC321" s="114"/>
      <c r="BD321" s="114"/>
      <c r="BE321" s="114"/>
      <c r="BF321" s="114"/>
      <c r="BG321" s="114"/>
      <c r="BH321" s="114"/>
      <c r="BI321" s="114"/>
      <c r="BJ321" s="114"/>
      <c r="BK321" s="114"/>
      <c r="BL321" s="114"/>
      <c r="BM321" s="114"/>
      <c r="BP321" s="114"/>
      <c r="BQ321" s="114"/>
      <c r="BR321" s="114"/>
      <c r="BS321" s="114"/>
    </row>
    <row r="322" spans="1:71" s="103" customFormat="1" ht="60" customHeight="1">
      <c r="A322" s="114"/>
      <c r="B322" s="115"/>
      <c r="C322" s="114"/>
      <c r="D322" s="114"/>
      <c r="E322" s="102"/>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c r="AO322" s="114"/>
      <c r="AP322" s="114"/>
      <c r="AQ322" s="114"/>
      <c r="AR322" s="114"/>
      <c r="AS322" s="114"/>
      <c r="AT322" s="114"/>
      <c r="AU322" s="114"/>
      <c r="AV322" s="114"/>
      <c r="AW322" s="114"/>
      <c r="AX322" s="114"/>
      <c r="AY322" s="114"/>
      <c r="AZ322" s="114"/>
      <c r="BA322" s="114"/>
      <c r="BB322" s="114"/>
      <c r="BC322" s="114"/>
      <c r="BD322" s="114"/>
      <c r="BE322" s="114"/>
      <c r="BF322" s="114"/>
      <c r="BG322" s="114"/>
      <c r="BH322" s="114"/>
      <c r="BI322" s="114"/>
      <c r="BJ322" s="114"/>
      <c r="BK322" s="114"/>
      <c r="BL322" s="114"/>
      <c r="BM322" s="114"/>
      <c r="BP322" s="114"/>
      <c r="BQ322" s="114"/>
      <c r="BR322" s="114"/>
      <c r="BS322" s="114"/>
    </row>
    <row r="323" spans="1:71" s="103" customFormat="1" ht="60" customHeight="1">
      <c r="A323" s="114"/>
      <c r="B323" s="115"/>
      <c r="C323" s="114"/>
      <c r="D323" s="114"/>
      <c r="E323" s="102"/>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c r="AO323" s="114"/>
      <c r="AP323" s="114"/>
      <c r="AQ323" s="114"/>
      <c r="AR323" s="114"/>
      <c r="AS323" s="114"/>
      <c r="AT323" s="114"/>
      <c r="AU323" s="114"/>
      <c r="AV323" s="114"/>
      <c r="AW323" s="114"/>
      <c r="AX323" s="114"/>
      <c r="AY323" s="114"/>
      <c r="AZ323" s="114"/>
      <c r="BA323" s="114"/>
      <c r="BB323" s="114"/>
      <c r="BC323" s="114"/>
      <c r="BD323" s="114"/>
      <c r="BE323" s="114"/>
      <c r="BF323" s="114"/>
      <c r="BG323" s="114"/>
      <c r="BH323" s="114"/>
      <c r="BI323" s="114"/>
      <c r="BJ323" s="114"/>
      <c r="BK323" s="114"/>
      <c r="BL323" s="114"/>
      <c r="BM323" s="114"/>
      <c r="BP323" s="114"/>
      <c r="BQ323" s="114"/>
      <c r="BR323" s="114"/>
      <c r="BS323" s="114"/>
    </row>
    <row r="324" spans="1:71" s="103" customFormat="1" ht="60" customHeight="1">
      <c r="A324" s="114"/>
      <c r="B324" s="115"/>
      <c r="C324" s="114"/>
      <c r="D324" s="114"/>
      <c r="E324" s="102"/>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c r="AO324" s="114"/>
      <c r="AP324" s="114"/>
      <c r="AQ324" s="114"/>
      <c r="AR324" s="114"/>
      <c r="AS324" s="114"/>
      <c r="AT324" s="114"/>
      <c r="AU324" s="114"/>
      <c r="AV324" s="114"/>
      <c r="AW324" s="114"/>
      <c r="AX324" s="114"/>
      <c r="AY324" s="114"/>
      <c r="AZ324" s="114"/>
      <c r="BA324" s="114"/>
      <c r="BB324" s="114"/>
      <c r="BC324" s="114"/>
      <c r="BD324" s="114"/>
      <c r="BE324" s="114"/>
      <c r="BF324" s="114"/>
      <c r="BG324" s="114"/>
      <c r="BH324" s="114"/>
      <c r="BI324" s="114"/>
      <c r="BJ324" s="114"/>
      <c r="BK324" s="114"/>
      <c r="BL324" s="114"/>
      <c r="BM324" s="114"/>
      <c r="BP324" s="114"/>
      <c r="BQ324" s="114"/>
      <c r="BR324" s="114"/>
      <c r="BS324" s="114"/>
    </row>
    <row r="325" spans="1:71" s="103" customFormat="1" ht="60" customHeight="1">
      <c r="A325" s="114"/>
      <c r="B325" s="115"/>
      <c r="C325" s="114"/>
      <c r="D325" s="114"/>
      <c r="E325" s="102"/>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c r="AO325" s="114"/>
      <c r="AP325" s="114"/>
      <c r="AQ325" s="114"/>
      <c r="AR325" s="114"/>
      <c r="AS325" s="114"/>
      <c r="AT325" s="114"/>
      <c r="AU325" s="114"/>
      <c r="AV325" s="114"/>
      <c r="AW325" s="114"/>
      <c r="AX325" s="114"/>
      <c r="AY325" s="114"/>
      <c r="AZ325" s="114"/>
      <c r="BA325" s="114"/>
      <c r="BB325" s="114"/>
      <c r="BC325" s="114"/>
      <c r="BD325" s="114"/>
      <c r="BE325" s="114"/>
      <c r="BF325" s="114"/>
      <c r="BG325" s="114"/>
      <c r="BH325" s="114"/>
      <c r="BI325" s="114"/>
      <c r="BJ325" s="114"/>
      <c r="BK325" s="114"/>
      <c r="BL325" s="114"/>
      <c r="BM325" s="114"/>
      <c r="BP325" s="114"/>
      <c r="BQ325" s="114"/>
      <c r="BR325" s="114"/>
      <c r="BS325" s="114"/>
    </row>
    <row r="326" spans="1:71" s="103" customFormat="1" ht="60" customHeight="1">
      <c r="A326" s="114"/>
      <c r="B326" s="115"/>
      <c r="C326" s="114"/>
      <c r="D326" s="114"/>
      <c r="E326" s="102"/>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c r="AO326" s="114"/>
      <c r="AP326" s="114"/>
      <c r="AQ326" s="114"/>
      <c r="AR326" s="114"/>
      <c r="AS326" s="114"/>
      <c r="AT326" s="114"/>
      <c r="AU326" s="114"/>
      <c r="AV326" s="114"/>
      <c r="AW326" s="114"/>
      <c r="AX326" s="114"/>
      <c r="AY326" s="114"/>
      <c r="AZ326" s="114"/>
      <c r="BA326" s="114"/>
      <c r="BB326" s="114"/>
      <c r="BC326" s="114"/>
      <c r="BD326" s="114"/>
      <c r="BE326" s="114"/>
      <c r="BF326" s="114"/>
      <c r="BG326" s="114"/>
      <c r="BH326" s="114"/>
      <c r="BI326" s="114"/>
      <c r="BJ326" s="114"/>
      <c r="BK326" s="114"/>
      <c r="BL326" s="114"/>
      <c r="BM326" s="114"/>
      <c r="BP326" s="114"/>
      <c r="BQ326" s="114"/>
      <c r="BR326" s="114"/>
      <c r="BS326" s="114"/>
    </row>
    <row r="327" spans="1:71" s="103" customFormat="1" ht="60" customHeight="1">
      <c r="A327" s="114"/>
      <c r="B327" s="115"/>
      <c r="C327" s="114"/>
      <c r="D327" s="114"/>
      <c r="E327" s="102"/>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c r="AO327" s="114"/>
      <c r="AP327" s="114"/>
      <c r="AQ327" s="114"/>
      <c r="AR327" s="114"/>
      <c r="AS327" s="114"/>
      <c r="AT327" s="114"/>
      <c r="AU327" s="114"/>
      <c r="AV327" s="114"/>
      <c r="AW327" s="114"/>
      <c r="AX327" s="114"/>
      <c r="AY327" s="114"/>
      <c r="AZ327" s="114"/>
      <c r="BA327" s="114"/>
      <c r="BB327" s="114"/>
      <c r="BC327" s="114"/>
      <c r="BD327" s="114"/>
      <c r="BE327" s="114"/>
      <c r="BF327" s="114"/>
      <c r="BG327" s="114"/>
      <c r="BH327" s="114"/>
      <c r="BI327" s="114"/>
      <c r="BJ327" s="114"/>
      <c r="BK327" s="114"/>
      <c r="BL327" s="114"/>
      <c r="BM327" s="114"/>
      <c r="BP327" s="114"/>
      <c r="BQ327" s="114"/>
      <c r="BR327" s="114"/>
      <c r="BS327" s="114"/>
    </row>
    <row r="328" spans="1:71" s="103" customFormat="1" ht="60" customHeight="1">
      <c r="A328" s="114"/>
      <c r="B328" s="115"/>
      <c r="C328" s="114"/>
      <c r="D328" s="114"/>
      <c r="E328" s="102"/>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c r="AO328" s="114"/>
      <c r="AP328" s="114"/>
      <c r="AQ328" s="114"/>
      <c r="AR328" s="114"/>
      <c r="AS328" s="114"/>
      <c r="AT328" s="114"/>
      <c r="AU328" s="114"/>
      <c r="AV328" s="114"/>
      <c r="AW328" s="114"/>
      <c r="AX328" s="114"/>
      <c r="AY328" s="114"/>
      <c r="AZ328" s="114"/>
      <c r="BA328" s="114"/>
      <c r="BB328" s="114"/>
      <c r="BC328" s="114"/>
      <c r="BD328" s="114"/>
      <c r="BE328" s="114"/>
      <c r="BF328" s="114"/>
      <c r="BG328" s="114"/>
      <c r="BH328" s="114"/>
      <c r="BI328" s="114"/>
      <c r="BJ328" s="114"/>
      <c r="BK328" s="114"/>
      <c r="BL328" s="114"/>
      <c r="BM328" s="114"/>
      <c r="BP328" s="114"/>
      <c r="BQ328" s="114"/>
      <c r="BR328" s="114"/>
      <c r="BS328" s="114"/>
    </row>
    <row r="329" spans="1:71" s="103" customFormat="1" ht="60" customHeight="1">
      <c r="A329" s="114"/>
      <c r="B329" s="115"/>
      <c r="C329" s="114"/>
      <c r="D329" s="114"/>
      <c r="E329" s="102"/>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c r="AO329" s="114"/>
      <c r="AP329" s="114"/>
      <c r="AQ329" s="114"/>
      <c r="AR329" s="114"/>
      <c r="AS329" s="114"/>
      <c r="AT329" s="114"/>
      <c r="AU329" s="114"/>
      <c r="AV329" s="114"/>
      <c r="AW329" s="114"/>
      <c r="AX329" s="114"/>
      <c r="AY329" s="114"/>
      <c r="AZ329" s="114"/>
      <c r="BA329" s="114"/>
      <c r="BB329" s="114"/>
      <c r="BC329" s="114"/>
      <c r="BD329" s="114"/>
      <c r="BE329" s="114"/>
      <c r="BF329" s="114"/>
      <c r="BG329" s="114"/>
      <c r="BH329" s="114"/>
      <c r="BI329" s="114"/>
      <c r="BJ329" s="114"/>
      <c r="BK329" s="114"/>
      <c r="BL329" s="114"/>
      <c r="BM329" s="114"/>
      <c r="BP329" s="114"/>
      <c r="BQ329" s="114"/>
      <c r="BR329" s="114"/>
      <c r="BS329" s="114"/>
    </row>
    <row r="330" spans="1:71" s="103" customFormat="1" ht="60" customHeight="1">
      <c r="A330" s="114"/>
      <c r="B330" s="115"/>
      <c r="C330" s="114"/>
      <c r="D330" s="114"/>
      <c r="E330" s="102"/>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c r="AO330" s="114"/>
      <c r="AP330" s="114"/>
      <c r="AQ330" s="114"/>
      <c r="AR330" s="114"/>
      <c r="AS330" s="114"/>
      <c r="AT330" s="114"/>
      <c r="AU330" s="114"/>
      <c r="AV330" s="114"/>
      <c r="AW330" s="114"/>
      <c r="AX330" s="114"/>
      <c r="AY330" s="114"/>
      <c r="AZ330" s="114"/>
      <c r="BA330" s="114"/>
      <c r="BB330" s="114"/>
      <c r="BC330" s="114"/>
      <c r="BD330" s="114"/>
      <c r="BE330" s="114"/>
      <c r="BF330" s="114"/>
      <c r="BG330" s="114"/>
      <c r="BH330" s="114"/>
      <c r="BI330" s="114"/>
      <c r="BJ330" s="114"/>
      <c r="BK330" s="114"/>
      <c r="BL330" s="114"/>
      <c r="BM330" s="114"/>
      <c r="BP330" s="114"/>
      <c r="BQ330" s="114"/>
      <c r="BR330" s="114"/>
      <c r="BS330" s="114"/>
    </row>
    <row r="331" spans="1:71" s="103" customFormat="1" ht="60" customHeight="1">
      <c r="A331" s="114"/>
      <c r="B331" s="115"/>
      <c r="C331" s="114"/>
      <c r="D331" s="114"/>
      <c r="E331" s="102"/>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c r="AO331" s="114"/>
      <c r="AP331" s="114"/>
      <c r="AQ331" s="114"/>
      <c r="AR331" s="114"/>
      <c r="AS331" s="114"/>
      <c r="AT331" s="114"/>
      <c r="AU331" s="114"/>
      <c r="AV331" s="114"/>
      <c r="AW331" s="114"/>
      <c r="AX331" s="114"/>
      <c r="AY331" s="114"/>
      <c r="AZ331" s="114"/>
      <c r="BA331" s="114"/>
      <c r="BB331" s="114"/>
      <c r="BC331" s="114"/>
      <c r="BD331" s="114"/>
      <c r="BE331" s="114"/>
      <c r="BF331" s="114"/>
      <c r="BG331" s="114"/>
      <c r="BH331" s="114"/>
      <c r="BI331" s="114"/>
      <c r="BJ331" s="114"/>
      <c r="BK331" s="114"/>
      <c r="BL331" s="114"/>
      <c r="BM331" s="114"/>
      <c r="BP331" s="114"/>
      <c r="BQ331" s="114"/>
      <c r="BR331" s="114"/>
      <c r="BS331" s="114"/>
    </row>
    <row r="332" spans="1:71" s="103" customFormat="1" ht="60" customHeight="1">
      <c r="A332" s="114"/>
      <c r="B332" s="115"/>
      <c r="C332" s="114"/>
      <c r="D332" s="114"/>
      <c r="E332" s="102"/>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c r="AO332" s="114"/>
      <c r="AP332" s="114"/>
      <c r="AQ332" s="114"/>
      <c r="AR332" s="114"/>
      <c r="AS332" s="114"/>
      <c r="AT332" s="114"/>
      <c r="AU332" s="114"/>
      <c r="AV332" s="114"/>
      <c r="AW332" s="114"/>
      <c r="AX332" s="114"/>
      <c r="AY332" s="114"/>
      <c r="AZ332" s="114"/>
      <c r="BA332" s="114"/>
      <c r="BB332" s="114"/>
      <c r="BC332" s="114"/>
      <c r="BD332" s="114"/>
      <c r="BE332" s="114"/>
      <c r="BF332" s="114"/>
      <c r="BG332" s="114"/>
      <c r="BH332" s="114"/>
      <c r="BI332" s="114"/>
      <c r="BJ332" s="114"/>
      <c r="BK332" s="114"/>
      <c r="BL332" s="114"/>
      <c r="BM332" s="114"/>
      <c r="BP332" s="114"/>
      <c r="BQ332" s="114"/>
      <c r="BR332" s="114"/>
      <c r="BS332" s="114"/>
    </row>
    <row r="333" spans="1:71" s="103" customFormat="1" ht="60" customHeight="1">
      <c r="A333" s="114"/>
      <c r="B333" s="115"/>
      <c r="C333" s="114"/>
      <c r="D333" s="114"/>
      <c r="E333" s="102"/>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c r="AO333" s="114"/>
      <c r="AP333" s="114"/>
      <c r="AQ333" s="114"/>
      <c r="AR333" s="114"/>
      <c r="AS333" s="114"/>
      <c r="AT333" s="114"/>
      <c r="AU333" s="114"/>
      <c r="AV333" s="114"/>
      <c r="AW333" s="114"/>
      <c r="AX333" s="114"/>
      <c r="AY333" s="114"/>
      <c r="AZ333" s="114"/>
      <c r="BA333" s="114"/>
      <c r="BB333" s="114"/>
      <c r="BC333" s="114"/>
      <c r="BD333" s="114"/>
      <c r="BE333" s="114"/>
      <c r="BF333" s="114"/>
      <c r="BG333" s="114"/>
      <c r="BH333" s="114"/>
      <c r="BI333" s="114"/>
      <c r="BJ333" s="114"/>
      <c r="BK333" s="114"/>
      <c r="BL333" s="114"/>
      <c r="BM333" s="114"/>
      <c r="BP333" s="114"/>
      <c r="BQ333" s="114"/>
      <c r="BR333" s="114"/>
      <c r="BS333" s="114"/>
    </row>
    <row r="334" spans="1:71" s="103" customFormat="1" ht="60" customHeight="1">
      <c r="A334" s="114"/>
      <c r="B334" s="115"/>
      <c r="C334" s="114"/>
      <c r="D334" s="114"/>
      <c r="E334" s="102"/>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c r="AO334" s="114"/>
      <c r="AP334" s="114"/>
      <c r="AQ334" s="114"/>
      <c r="AR334" s="114"/>
      <c r="AS334" s="114"/>
      <c r="AT334" s="114"/>
      <c r="AU334" s="114"/>
      <c r="AV334" s="114"/>
      <c r="AW334" s="114"/>
      <c r="AX334" s="114"/>
      <c r="AY334" s="114"/>
      <c r="AZ334" s="114"/>
      <c r="BA334" s="114"/>
      <c r="BB334" s="114"/>
      <c r="BC334" s="114"/>
      <c r="BD334" s="114"/>
      <c r="BE334" s="114"/>
      <c r="BF334" s="114"/>
      <c r="BG334" s="114"/>
      <c r="BH334" s="114"/>
      <c r="BI334" s="114"/>
      <c r="BJ334" s="114"/>
      <c r="BK334" s="114"/>
      <c r="BL334" s="114"/>
      <c r="BM334" s="114"/>
      <c r="BP334" s="114"/>
      <c r="BQ334" s="114"/>
      <c r="BR334" s="114"/>
      <c r="BS334" s="114"/>
    </row>
    <row r="335" spans="1:71" s="103" customFormat="1" ht="60" customHeight="1">
      <c r="A335" s="114"/>
      <c r="B335" s="115"/>
      <c r="C335" s="114"/>
      <c r="D335" s="114"/>
      <c r="E335" s="102"/>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c r="AO335" s="114"/>
      <c r="AP335" s="114"/>
      <c r="AQ335" s="114"/>
      <c r="AR335" s="114"/>
      <c r="AS335" s="114"/>
      <c r="AT335" s="114"/>
      <c r="AU335" s="114"/>
      <c r="AV335" s="114"/>
      <c r="AW335" s="114"/>
      <c r="AX335" s="114"/>
      <c r="AY335" s="114"/>
      <c r="AZ335" s="114"/>
      <c r="BA335" s="114"/>
      <c r="BB335" s="114"/>
      <c r="BC335" s="114"/>
      <c r="BD335" s="114"/>
      <c r="BE335" s="114"/>
      <c r="BF335" s="114"/>
      <c r="BG335" s="114"/>
      <c r="BH335" s="114"/>
      <c r="BI335" s="114"/>
      <c r="BJ335" s="114"/>
      <c r="BK335" s="114"/>
      <c r="BL335" s="114"/>
      <c r="BM335" s="114"/>
      <c r="BP335" s="114"/>
      <c r="BQ335" s="114"/>
      <c r="BR335" s="114"/>
      <c r="BS335" s="114"/>
    </row>
    <row r="336" spans="1:71" s="103" customFormat="1" ht="60" customHeight="1">
      <c r="A336" s="114"/>
      <c r="B336" s="115"/>
      <c r="C336" s="114"/>
      <c r="D336" s="114"/>
      <c r="E336" s="102"/>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c r="AO336" s="114"/>
      <c r="AP336" s="114"/>
      <c r="AQ336" s="114"/>
      <c r="AR336" s="114"/>
      <c r="AS336" s="114"/>
      <c r="AT336" s="114"/>
      <c r="AU336" s="114"/>
      <c r="AV336" s="114"/>
      <c r="AW336" s="114"/>
      <c r="AX336" s="114"/>
      <c r="AY336" s="114"/>
      <c r="AZ336" s="114"/>
      <c r="BA336" s="114"/>
      <c r="BB336" s="114"/>
      <c r="BC336" s="114"/>
      <c r="BD336" s="114"/>
      <c r="BE336" s="114"/>
      <c r="BF336" s="114"/>
      <c r="BG336" s="114"/>
      <c r="BH336" s="114"/>
      <c r="BI336" s="114"/>
      <c r="BJ336" s="114"/>
      <c r="BK336" s="114"/>
      <c r="BL336" s="114"/>
      <c r="BM336" s="114"/>
      <c r="BP336" s="114"/>
      <c r="BQ336" s="114"/>
      <c r="BR336" s="114"/>
      <c r="BS336" s="114"/>
    </row>
    <row r="337" spans="1:71" s="103" customFormat="1" ht="60" customHeight="1">
      <c r="A337" s="114"/>
      <c r="B337" s="115"/>
      <c r="C337" s="114"/>
      <c r="D337" s="114"/>
      <c r="E337" s="102"/>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c r="AO337" s="114"/>
      <c r="AP337" s="114"/>
      <c r="AQ337" s="114"/>
      <c r="AR337" s="114"/>
      <c r="AS337" s="114"/>
      <c r="AT337" s="114"/>
      <c r="AU337" s="114"/>
      <c r="AV337" s="114"/>
      <c r="AW337" s="114"/>
      <c r="AX337" s="114"/>
      <c r="AY337" s="114"/>
      <c r="AZ337" s="114"/>
      <c r="BA337" s="114"/>
      <c r="BB337" s="114"/>
      <c r="BC337" s="114"/>
      <c r="BD337" s="114"/>
      <c r="BE337" s="114"/>
      <c r="BF337" s="114"/>
      <c r="BG337" s="114"/>
      <c r="BH337" s="114"/>
      <c r="BI337" s="114"/>
      <c r="BJ337" s="114"/>
      <c r="BK337" s="114"/>
      <c r="BL337" s="114"/>
      <c r="BM337" s="114"/>
      <c r="BP337" s="114"/>
      <c r="BQ337" s="114"/>
      <c r="BR337" s="114"/>
      <c r="BS337" s="114"/>
    </row>
    <row r="338" spans="1:71" s="103" customFormat="1" ht="60" customHeight="1">
      <c r="A338" s="114"/>
      <c r="B338" s="115"/>
      <c r="C338" s="114"/>
      <c r="D338" s="114"/>
      <c r="E338" s="102"/>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c r="AO338" s="114"/>
      <c r="AP338" s="114"/>
      <c r="AQ338" s="114"/>
      <c r="AR338" s="114"/>
      <c r="AS338" s="114"/>
      <c r="AT338" s="114"/>
      <c r="AU338" s="114"/>
      <c r="AV338" s="114"/>
      <c r="AW338" s="114"/>
      <c r="AX338" s="114"/>
      <c r="AY338" s="114"/>
      <c r="AZ338" s="114"/>
      <c r="BA338" s="114"/>
      <c r="BB338" s="114"/>
      <c r="BC338" s="114"/>
      <c r="BD338" s="114"/>
      <c r="BE338" s="114"/>
      <c r="BF338" s="114"/>
      <c r="BG338" s="114"/>
      <c r="BH338" s="114"/>
      <c r="BI338" s="114"/>
      <c r="BJ338" s="114"/>
      <c r="BK338" s="114"/>
      <c r="BL338" s="114"/>
      <c r="BM338" s="114"/>
      <c r="BP338" s="114"/>
      <c r="BQ338" s="114"/>
      <c r="BR338" s="114"/>
      <c r="BS338" s="114"/>
    </row>
    <row r="339" spans="1:71" s="103" customFormat="1" ht="60" customHeight="1">
      <c r="A339" s="114"/>
      <c r="B339" s="115"/>
      <c r="C339" s="114"/>
      <c r="D339" s="114"/>
      <c r="E339" s="102"/>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c r="AO339" s="114"/>
      <c r="AP339" s="114"/>
      <c r="AQ339" s="114"/>
      <c r="AR339" s="114"/>
      <c r="AS339" s="114"/>
      <c r="AT339" s="114"/>
      <c r="AU339" s="114"/>
      <c r="AV339" s="114"/>
      <c r="AW339" s="114"/>
      <c r="AX339" s="114"/>
      <c r="AY339" s="114"/>
      <c r="AZ339" s="114"/>
      <c r="BA339" s="114"/>
      <c r="BB339" s="114"/>
      <c r="BC339" s="114"/>
      <c r="BD339" s="114"/>
      <c r="BE339" s="114"/>
      <c r="BF339" s="114"/>
      <c r="BG339" s="114"/>
      <c r="BH339" s="114"/>
      <c r="BI339" s="114"/>
      <c r="BJ339" s="114"/>
      <c r="BK339" s="114"/>
      <c r="BL339" s="114"/>
      <c r="BM339" s="114"/>
      <c r="BP339" s="114"/>
      <c r="BQ339" s="114"/>
      <c r="BR339" s="114"/>
      <c r="BS339" s="114"/>
    </row>
    <row r="340" spans="1:71" s="103" customFormat="1" ht="60" customHeight="1">
      <c r="A340" s="114"/>
      <c r="B340" s="115"/>
      <c r="C340" s="114"/>
      <c r="D340" s="114"/>
      <c r="E340" s="102"/>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c r="AO340" s="114"/>
      <c r="AP340" s="114"/>
      <c r="AQ340" s="114"/>
      <c r="AR340" s="114"/>
      <c r="AS340" s="114"/>
      <c r="AT340" s="114"/>
      <c r="AU340" s="114"/>
      <c r="AV340" s="114"/>
      <c r="AW340" s="114"/>
      <c r="AX340" s="114"/>
      <c r="AY340" s="114"/>
      <c r="AZ340" s="114"/>
      <c r="BA340" s="114"/>
      <c r="BB340" s="114"/>
      <c r="BC340" s="114"/>
      <c r="BD340" s="114"/>
      <c r="BE340" s="114"/>
      <c r="BF340" s="114"/>
      <c r="BG340" s="114"/>
      <c r="BH340" s="114"/>
      <c r="BI340" s="114"/>
      <c r="BJ340" s="114"/>
      <c r="BK340" s="114"/>
      <c r="BL340" s="114"/>
      <c r="BM340" s="114"/>
      <c r="BP340" s="114"/>
      <c r="BQ340" s="114"/>
      <c r="BR340" s="114"/>
      <c r="BS340" s="114"/>
    </row>
    <row r="341" spans="1:71" s="103" customFormat="1" ht="60" customHeight="1">
      <c r="A341" s="114"/>
      <c r="B341" s="115"/>
      <c r="C341" s="114"/>
      <c r="D341" s="114"/>
      <c r="E341" s="102"/>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c r="AO341" s="114"/>
      <c r="AP341" s="114"/>
      <c r="AQ341" s="114"/>
      <c r="AR341" s="114"/>
      <c r="AS341" s="114"/>
      <c r="AT341" s="114"/>
      <c r="AU341" s="114"/>
      <c r="AV341" s="114"/>
      <c r="AW341" s="114"/>
      <c r="AX341" s="114"/>
      <c r="AY341" s="114"/>
      <c r="AZ341" s="114"/>
      <c r="BA341" s="114"/>
      <c r="BB341" s="114"/>
      <c r="BC341" s="114"/>
      <c r="BD341" s="114"/>
      <c r="BE341" s="114"/>
      <c r="BF341" s="114"/>
      <c r="BG341" s="114"/>
      <c r="BH341" s="114"/>
      <c r="BI341" s="114"/>
      <c r="BJ341" s="114"/>
      <c r="BK341" s="114"/>
      <c r="BL341" s="114"/>
      <c r="BM341" s="114"/>
      <c r="BP341" s="114"/>
      <c r="BQ341" s="114"/>
      <c r="BR341" s="114"/>
      <c r="BS341" s="114"/>
    </row>
    <row r="342" spans="1:71" s="103" customFormat="1" ht="60" customHeight="1">
      <c r="A342" s="114"/>
      <c r="B342" s="115"/>
      <c r="C342" s="114"/>
      <c r="D342" s="114"/>
      <c r="E342" s="102"/>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c r="AO342" s="114"/>
      <c r="AP342" s="114"/>
      <c r="AQ342" s="114"/>
      <c r="AR342" s="114"/>
      <c r="AS342" s="114"/>
      <c r="AT342" s="114"/>
      <c r="AU342" s="114"/>
      <c r="AV342" s="114"/>
      <c r="AW342" s="114"/>
      <c r="AX342" s="114"/>
      <c r="AY342" s="114"/>
      <c r="AZ342" s="114"/>
      <c r="BA342" s="114"/>
      <c r="BB342" s="114"/>
      <c r="BC342" s="114"/>
      <c r="BD342" s="114"/>
      <c r="BE342" s="114"/>
      <c r="BF342" s="114"/>
      <c r="BG342" s="114"/>
      <c r="BH342" s="114"/>
      <c r="BI342" s="114"/>
      <c r="BJ342" s="114"/>
      <c r="BK342" s="114"/>
      <c r="BL342" s="114"/>
      <c r="BM342" s="114"/>
      <c r="BP342" s="114"/>
      <c r="BQ342" s="114"/>
      <c r="BR342" s="114"/>
      <c r="BS342" s="114"/>
    </row>
    <row r="343" spans="1:71" s="103" customFormat="1" ht="60" customHeight="1">
      <c r="A343" s="114"/>
      <c r="B343" s="115"/>
      <c r="C343" s="114"/>
      <c r="D343" s="114"/>
      <c r="E343" s="102"/>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c r="AO343" s="114"/>
      <c r="AP343" s="114"/>
      <c r="AQ343" s="114"/>
      <c r="AR343" s="114"/>
      <c r="AS343" s="114"/>
      <c r="AT343" s="114"/>
      <c r="AU343" s="114"/>
      <c r="AV343" s="114"/>
      <c r="AW343" s="114"/>
      <c r="AX343" s="114"/>
      <c r="AY343" s="114"/>
      <c r="AZ343" s="114"/>
      <c r="BA343" s="114"/>
      <c r="BB343" s="114"/>
      <c r="BC343" s="114"/>
      <c r="BD343" s="114"/>
      <c r="BE343" s="114"/>
      <c r="BF343" s="114"/>
      <c r="BG343" s="114"/>
      <c r="BH343" s="114"/>
      <c r="BI343" s="114"/>
      <c r="BJ343" s="114"/>
      <c r="BK343" s="114"/>
      <c r="BL343" s="114"/>
      <c r="BM343" s="114"/>
      <c r="BP343" s="114"/>
      <c r="BQ343" s="114"/>
      <c r="BR343" s="114"/>
      <c r="BS343" s="114"/>
    </row>
    <row r="344" spans="1:71" s="103" customFormat="1" ht="60" customHeight="1">
      <c r="A344" s="114"/>
      <c r="B344" s="115"/>
      <c r="C344" s="114"/>
      <c r="D344" s="114"/>
      <c r="E344" s="102"/>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c r="AO344" s="114"/>
      <c r="AP344" s="114"/>
      <c r="AQ344" s="114"/>
      <c r="AR344" s="114"/>
      <c r="AS344" s="114"/>
      <c r="AT344" s="114"/>
      <c r="AU344" s="114"/>
      <c r="AV344" s="114"/>
      <c r="AW344" s="114"/>
      <c r="AX344" s="114"/>
      <c r="AY344" s="114"/>
      <c r="AZ344" s="114"/>
      <c r="BA344" s="114"/>
      <c r="BB344" s="114"/>
      <c r="BC344" s="114"/>
      <c r="BD344" s="114"/>
      <c r="BE344" s="114"/>
      <c r="BF344" s="114"/>
      <c r="BG344" s="114"/>
      <c r="BH344" s="114"/>
      <c r="BI344" s="114"/>
      <c r="BJ344" s="114"/>
      <c r="BK344" s="114"/>
      <c r="BL344" s="114"/>
      <c r="BM344" s="114"/>
      <c r="BP344" s="114"/>
      <c r="BQ344" s="114"/>
      <c r="BR344" s="114"/>
      <c r="BS344" s="114"/>
    </row>
    <row r="345" spans="1:71" s="103" customFormat="1" ht="60" customHeight="1">
      <c r="A345" s="114"/>
      <c r="B345" s="115"/>
      <c r="C345" s="114"/>
      <c r="D345" s="114"/>
      <c r="E345" s="102"/>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c r="AO345" s="114"/>
      <c r="AP345" s="114"/>
      <c r="AQ345" s="114"/>
      <c r="AR345" s="114"/>
      <c r="AS345" s="114"/>
      <c r="AT345" s="114"/>
      <c r="AU345" s="114"/>
      <c r="AV345" s="114"/>
      <c r="AW345" s="114"/>
      <c r="AX345" s="114"/>
      <c r="AY345" s="114"/>
      <c r="AZ345" s="114"/>
      <c r="BA345" s="114"/>
      <c r="BB345" s="114"/>
      <c r="BC345" s="114"/>
      <c r="BD345" s="114"/>
      <c r="BE345" s="114"/>
      <c r="BF345" s="114"/>
      <c r="BG345" s="114"/>
      <c r="BH345" s="114"/>
      <c r="BI345" s="114"/>
      <c r="BJ345" s="114"/>
      <c r="BK345" s="114"/>
      <c r="BL345" s="114"/>
      <c r="BM345" s="114"/>
      <c r="BP345" s="114"/>
      <c r="BQ345" s="114"/>
      <c r="BR345" s="114"/>
      <c r="BS345" s="114"/>
    </row>
    <row r="346" spans="1:71" s="103" customFormat="1" ht="60" customHeight="1">
      <c r="A346" s="114"/>
      <c r="B346" s="115"/>
      <c r="C346" s="114"/>
      <c r="D346" s="114"/>
      <c r="E346" s="102"/>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c r="AO346" s="114"/>
      <c r="AP346" s="114"/>
      <c r="AQ346" s="114"/>
      <c r="AR346" s="114"/>
      <c r="AS346" s="114"/>
      <c r="AT346" s="114"/>
      <c r="AU346" s="114"/>
      <c r="AV346" s="114"/>
      <c r="AW346" s="114"/>
      <c r="AX346" s="114"/>
      <c r="AY346" s="114"/>
      <c r="AZ346" s="114"/>
      <c r="BA346" s="114"/>
      <c r="BB346" s="114"/>
      <c r="BC346" s="114"/>
      <c r="BD346" s="114"/>
      <c r="BE346" s="114"/>
      <c r="BF346" s="114"/>
      <c r="BG346" s="114"/>
      <c r="BH346" s="114"/>
      <c r="BI346" s="114"/>
      <c r="BJ346" s="114"/>
      <c r="BK346" s="114"/>
      <c r="BL346" s="114"/>
      <c r="BM346" s="114"/>
      <c r="BP346" s="114"/>
      <c r="BQ346" s="114"/>
      <c r="BR346" s="114"/>
      <c r="BS346" s="114"/>
    </row>
    <row r="347" spans="1:71" s="103" customFormat="1" ht="60" customHeight="1">
      <c r="A347" s="114"/>
      <c r="B347" s="115"/>
      <c r="C347" s="114"/>
      <c r="D347" s="114"/>
      <c r="E347" s="102"/>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c r="AO347" s="114"/>
      <c r="AP347" s="114"/>
      <c r="AQ347" s="114"/>
      <c r="AR347" s="114"/>
      <c r="AS347" s="114"/>
      <c r="AT347" s="114"/>
      <c r="AU347" s="114"/>
      <c r="AV347" s="114"/>
      <c r="AW347" s="114"/>
      <c r="AX347" s="114"/>
      <c r="AY347" s="114"/>
      <c r="AZ347" s="114"/>
      <c r="BA347" s="114"/>
      <c r="BB347" s="114"/>
      <c r="BC347" s="114"/>
      <c r="BD347" s="114"/>
      <c r="BE347" s="114"/>
      <c r="BF347" s="114"/>
      <c r="BG347" s="114"/>
      <c r="BH347" s="114"/>
      <c r="BI347" s="114"/>
      <c r="BJ347" s="114"/>
      <c r="BK347" s="114"/>
      <c r="BL347" s="114"/>
      <c r="BM347" s="114"/>
      <c r="BP347" s="114"/>
      <c r="BQ347" s="114"/>
      <c r="BR347" s="114"/>
      <c r="BS347" s="114"/>
    </row>
    <row r="348" spans="1:71" s="103" customFormat="1" ht="60" customHeight="1">
      <c r="A348" s="114"/>
      <c r="B348" s="115"/>
      <c r="C348" s="114"/>
      <c r="D348" s="114"/>
      <c r="E348" s="102"/>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c r="AO348" s="114"/>
      <c r="AP348" s="114"/>
      <c r="AQ348" s="114"/>
      <c r="AR348" s="114"/>
      <c r="AS348" s="114"/>
      <c r="AT348" s="114"/>
      <c r="AU348" s="114"/>
      <c r="AV348" s="114"/>
      <c r="AW348" s="114"/>
      <c r="AX348" s="114"/>
      <c r="AY348" s="114"/>
      <c r="AZ348" s="114"/>
      <c r="BA348" s="114"/>
      <c r="BB348" s="114"/>
      <c r="BC348" s="114"/>
      <c r="BD348" s="114"/>
      <c r="BE348" s="114"/>
      <c r="BF348" s="114"/>
      <c r="BG348" s="114"/>
      <c r="BH348" s="114"/>
      <c r="BI348" s="114"/>
      <c r="BJ348" s="114"/>
      <c r="BK348" s="114"/>
      <c r="BL348" s="114"/>
      <c r="BM348" s="114"/>
      <c r="BP348" s="114"/>
      <c r="BQ348" s="114"/>
      <c r="BR348" s="114"/>
      <c r="BS348" s="114"/>
    </row>
    <row r="349" spans="1:71" s="103" customFormat="1" ht="60" customHeight="1">
      <c r="A349" s="114"/>
      <c r="B349" s="115"/>
      <c r="C349" s="114"/>
      <c r="D349" s="114"/>
      <c r="E349" s="102"/>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c r="AO349" s="114"/>
      <c r="AP349" s="114"/>
      <c r="AQ349" s="114"/>
      <c r="AR349" s="114"/>
      <c r="AS349" s="114"/>
      <c r="AT349" s="114"/>
      <c r="AU349" s="114"/>
      <c r="AV349" s="114"/>
      <c r="AW349" s="114"/>
      <c r="AX349" s="114"/>
      <c r="AY349" s="114"/>
      <c r="AZ349" s="114"/>
      <c r="BA349" s="114"/>
      <c r="BB349" s="114"/>
      <c r="BC349" s="114"/>
      <c r="BD349" s="114"/>
      <c r="BE349" s="114"/>
      <c r="BF349" s="114"/>
      <c r="BG349" s="114"/>
      <c r="BH349" s="114"/>
      <c r="BI349" s="114"/>
      <c r="BJ349" s="114"/>
      <c r="BK349" s="114"/>
      <c r="BL349" s="114"/>
      <c r="BM349" s="114"/>
      <c r="BP349" s="114"/>
      <c r="BQ349" s="114"/>
      <c r="BR349" s="114"/>
      <c r="BS349" s="114"/>
    </row>
    <row r="350" spans="1:71" s="103" customFormat="1" ht="60" customHeight="1">
      <c r="A350" s="114"/>
      <c r="B350" s="115"/>
      <c r="C350" s="114"/>
      <c r="D350" s="114"/>
      <c r="E350" s="102"/>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4"/>
      <c r="AY350" s="114"/>
      <c r="AZ350" s="114"/>
      <c r="BA350" s="114"/>
      <c r="BB350" s="114"/>
      <c r="BC350" s="114"/>
      <c r="BD350" s="114"/>
      <c r="BE350" s="114"/>
      <c r="BF350" s="114"/>
      <c r="BG350" s="114"/>
      <c r="BH350" s="114"/>
      <c r="BI350" s="114"/>
      <c r="BJ350" s="114"/>
      <c r="BK350" s="114"/>
      <c r="BL350" s="114"/>
      <c r="BM350" s="114"/>
      <c r="BP350" s="114"/>
      <c r="BQ350" s="114"/>
      <c r="BR350" s="114"/>
      <c r="BS350" s="114"/>
    </row>
    <row r="351" spans="1:71" s="103" customFormat="1" ht="60" customHeight="1">
      <c r="A351" s="114"/>
      <c r="B351" s="115"/>
      <c r="C351" s="114"/>
      <c r="D351" s="114"/>
      <c r="E351" s="102"/>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c r="AO351" s="114"/>
      <c r="AP351" s="114"/>
      <c r="AQ351" s="114"/>
      <c r="AR351" s="114"/>
      <c r="AS351" s="114"/>
      <c r="AT351" s="114"/>
      <c r="AU351" s="114"/>
      <c r="AV351" s="114"/>
      <c r="AW351" s="114"/>
      <c r="AX351" s="114"/>
      <c r="AY351" s="114"/>
      <c r="AZ351" s="114"/>
      <c r="BA351" s="114"/>
      <c r="BB351" s="114"/>
      <c r="BC351" s="114"/>
      <c r="BD351" s="114"/>
      <c r="BE351" s="114"/>
      <c r="BF351" s="114"/>
      <c r="BG351" s="114"/>
      <c r="BH351" s="114"/>
      <c r="BI351" s="114"/>
      <c r="BJ351" s="114"/>
      <c r="BK351" s="114"/>
      <c r="BL351" s="114"/>
      <c r="BM351" s="114"/>
      <c r="BP351" s="114"/>
      <c r="BQ351" s="114"/>
      <c r="BR351" s="114"/>
      <c r="BS351" s="114"/>
    </row>
    <row r="352" spans="1:71" s="103" customFormat="1" ht="60" customHeight="1">
      <c r="A352" s="114"/>
      <c r="B352" s="115"/>
      <c r="C352" s="114"/>
      <c r="D352" s="114"/>
      <c r="E352" s="102"/>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c r="AO352" s="114"/>
      <c r="AP352" s="114"/>
      <c r="AQ352" s="114"/>
      <c r="AR352" s="114"/>
      <c r="AS352" s="114"/>
      <c r="AT352" s="114"/>
      <c r="AU352" s="114"/>
      <c r="AV352" s="114"/>
      <c r="AW352" s="114"/>
      <c r="AX352" s="114"/>
      <c r="AY352" s="114"/>
      <c r="AZ352" s="114"/>
      <c r="BA352" s="114"/>
      <c r="BB352" s="114"/>
      <c r="BC352" s="114"/>
      <c r="BD352" s="114"/>
      <c r="BE352" s="114"/>
      <c r="BF352" s="114"/>
      <c r="BG352" s="114"/>
      <c r="BH352" s="114"/>
      <c r="BI352" s="114"/>
      <c r="BJ352" s="114"/>
      <c r="BK352" s="114"/>
      <c r="BL352" s="114"/>
      <c r="BM352" s="114"/>
      <c r="BP352" s="114"/>
      <c r="BQ352" s="114"/>
      <c r="BR352" s="114"/>
      <c r="BS352" s="114"/>
    </row>
    <row r="353" spans="1:71" s="103" customFormat="1" ht="60" customHeight="1">
      <c r="A353" s="114"/>
      <c r="B353" s="115"/>
      <c r="C353" s="114"/>
      <c r="D353" s="114"/>
      <c r="E353" s="102"/>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c r="AO353" s="114"/>
      <c r="AP353" s="114"/>
      <c r="AQ353" s="114"/>
      <c r="AR353" s="114"/>
      <c r="AS353" s="114"/>
      <c r="AT353" s="114"/>
      <c r="AU353" s="114"/>
      <c r="AV353" s="114"/>
      <c r="AW353" s="114"/>
      <c r="AX353" s="114"/>
      <c r="AY353" s="114"/>
      <c r="AZ353" s="114"/>
      <c r="BA353" s="114"/>
      <c r="BB353" s="114"/>
      <c r="BC353" s="114"/>
      <c r="BD353" s="114"/>
      <c r="BE353" s="114"/>
      <c r="BF353" s="114"/>
      <c r="BG353" s="114"/>
      <c r="BH353" s="114"/>
      <c r="BI353" s="114"/>
      <c r="BJ353" s="114"/>
      <c r="BK353" s="114"/>
      <c r="BL353" s="114"/>
      <c r="BM353" s="114"/>
      <c r="BP353" s="114"/>
      <c r="BQ353" s="114"/>
      <c r="BR353" s="114"/>
      <c r="BS353" s="114"/>
    </row>
    <row r="354" spans="1:71" s="103" customFormat="1" ht="60" customHeight="1">
      <c r="A354" s="114"/>
      <c r="B354" s="115"/>
      <c r="C354" s="114"/>
      <c r="D354" s="114"/>
      <c r="E354" s="102"/>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c r="AO354" s="114"/>
      <c r="AP354" s="114"/>
      <c r="AQ354" s="114"/>
      <c r="AR354" s="114"/>
      <c r="AS354" s="114"/>
      <c r="AT354" s="114"/>
      <c r="AU354" s="114"/>
      <c r="AV354" s="114"/>
      <c r="AW354" s="114"/>
      <c r="AX354" s="114"/>
      <c r="AY354" s="114"/>
      <c r="AZ354" s="114"/>
      <c r="BA354" s="114"/>
      <c r="BB354" s="114"/>
      <c r="BC354" s="114"/>
      <c r="BD354" s="114"/>
      <c r="BE354" s="114"/>
      <c r="BF354" s="114"/>
      <c r="BG354" s="114"/>
      <c r="BH354" s="114"/>
      <c r="BI354" s="114"/>
      <c r="BJ354" s="114"/>
      <c r="BK354" s="114"/>
      <c r="BL354" s="114"/>
      <c r="BM354" s="114"/>
      <c r="BP354" s="114"/>
      <c r="BQ354" s="114"/>
      <c r="BR354" s="114"/>
      <c r="BS354" s="114"/>
    </row>
    <row r="355" spans="1:71" s="103" customFormat="1" ht="60" customHeight="1">
      <c r="A355" s="114"/>
      <c r="B355" s="115"/>
      <c r="C355" s="114"/>
      <c r="D355" s="114"/>
      <c r="E355" s="102"/>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c r="AO355" s="114"/>
      <c r="AP355" s="114"/>
      <c r="AQ355" s="114"/>
      <c r="AR355" s="114"/>
      <c r="AS355" s="114"/>
      <c r="AT355" s="114"/>
      <c r="AU355" s="114"/>
      <c r="AV355" s="114"/>
      <c r="AW355" s="114"/>
      <c r="AX355" s="114"/>
      <c r="AY355" s="114"/>
      <c r="AZ355" s="114"/>
      <c r="BA355" s="114"/>
      <c r="BB355" s="114"/>
      <c r="BC355" s="114"/>
      <c r="BD355" s="114"/>
      <c r="BE355" s="114"/>
      <c r="BF355" s="114"/>
      <c r="BG355" s="114"/>
      <c r="BH355" s="114"/>
      <c r="BI355" s="114"/>
      <c r="BJ355" s="114"/>
      <c r="BK355" s="114"/>
      <c r="BL355" s="114"/>
      <c r="BM355" s="114"/>
      <c r="BP355" s="114"/>
      <c r="BQ355" s="114"/>
      <c r="BR355" s="114"/>
      <c r="BS355" s="114"/>
    </row>
    <row r="356" spans="1:71" s="103" customFormat="1" ht="60" customHeight="1">
      <c r="A356" s="114"/>
      <c r="B356" s="115"/>
      <c r="C356" s="114"/>
      <c r="D356" s="114"/>
      <c r="E356" s="102"/>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c r="AO356" s="114"/>
      <c r="AP356" s="114"/>
      <c r="AQ356" s="114"/>
      <c r="AR356" s="114"/>
      <c r="AS356" s="114"/>
      <c r="AT356" s="114"/>
      <c r="AU356" s="114"/>
      <c r="AV356" s="114"/>
      <c r="AW356" s="114"/>
      <c r="AX356" s="114"/>
      <c r="AY356" s="114"/>
      <c r="AZ356" s="114"/>
      <c r="BA356" s="114"/>
      <c r="BB356" s="114"/>
      <c r="BC356" s="114"/>
      <c r="BD356" s="114"/>
      <c r="BE356" s="114"/>
      <c r="BF356" s="114"/>
      <c r="BG356" s="114"/>
      <c r="BH356" s="114"/>
      <c r="BI356" s="114"/>
      <c r="BJ356" s="114"/>
      <c r="BK356" s="114"/>
      <c r="BL356" s="114"/>
      <c r="BM356" s="114"/>
      <c r="BP356" s="114"/>
      <c r="BQ356" s="114"/>
      <c r="BR356" s="114"/>
      <c r="BS356" s="114"/>
    </row>
    <row r="357" spans="1:71" s="103" customFormat="1" ht="60" customHeight="1">
      <c r="A357" s="114"/>
      <c r="B357" s="115"/>
      <c r="C357" s="114"/>
      <c r="D357" s="114"/>
      <c r="E357" s="102"/>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c r="AO357" s="114"/>
      <c r="AP357" s="114"/>
      <c r="AQ357" s="114"/>
      <c r="AR357" s="114"/>
      <c r="AS357" s="114"/>
      <c r="AT357" s="114"/>
      <c r="AU357" s="114"/>
      <c r="AV357" s="114"/>
      <c r="AW357" s="114"/>
      <c r="AX357" s="114"/>
      <c r="AY357" s="114"/>
      <c r="AZ357" s="114"/>
      <c r="BA357" s="114"/>
      <c r="BB357" s="114"/>
      <c r="BC357" s="114"/>
      <c r="BD357" s="114"/>
      <c r="BE357" s="114"/>
      <c r="BF357" s="114"/>
      <c r="BG357" s="114"/>
      <c r="BH357" s="114"/>
      <c r="BI357" s="114"/>
      <c r="BJ357" s="114"/>
      <c r="BK357" s="114"/>
      <c r="BL357" s="114"/>
      <c r="BM357" s="114"/>
      <c r="BP357" s="114"/>
      <c r="BQ357" s="114"/>
      <c r="BR357" s="114"/>
      <c r="BS357" s="114"/>
    </row>
    <row r="358" spans="1:71" s="103" customFormat="1" ht="60" customHeight="1">
      <c r="A358" s="114"/>
      <c r="B358" s="115"/>
      <c r="C358" s="114"/>
      <c r="D358" s="114"/>
      <c r="E358" s="102"/>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c r="AO358" s="114"/>
      <c r="AP358" s="114"/>
      <c r="AQ358" s="114"/>
      <c r="AR358" s="114"/>
      <c r="AS358" s="114"/>
      <c r="AT358" s="114"/>
      <c r="AU358" s="114"/>
      <c r="AV358" s="114"/>
      <c r="AW358" s="114"/>
      <c r="AX358" s="114"/>
      <c r="AY358" s="114"/>
      <c r="AZ358" s="114"/>
      <c r="BA358" s="114"/>
      <c r="BB358" s="114"/>
      <c r="BC358" s="114"/>
      <c r="BD358" s="114"/>
      <c r="BE358" s="114"/>
      <c r="BF358" s="114"/>
      <c r="BG358" s="114"/>
      <c r="BH358" s="114"/>
      <c r="BI358" s="114"/>
      <c r="BJ358" s="114"/>
      <c r="BK358" s="114"/>
      <c r="BL358" s="114"/>
      <c r="BM358" s="114"/>
      <c r="BP358" s="114"/>
      <c r="BQ358" s="114"/>
      <c r="BR358" s="114"/>
      <c r="BS358" s="114"/>
    </row>
    <row r="359" spans="1:71" s="103" customFormat="1" ht="60" customHeight="1">
      <c r="A359" s="114"/>
      <c r="B359" s="115"/>
      <c r="C359" s="114"/>
      <c r="D359" s="114"/>
      <c r="E359" s="102"/>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c r="AO359" s="114"/>
      <c r="AP359" s="114"/>
      <c r="AQ359" s="114"/>
      <c r="AR359" s="114"/>
      <c r="AS359" s="114"/>
      <c r="AT359" s="114"/>
      <c r="AU359" s="114"/>
      <c r="AV359" s="114"/>
      <c r="AW359" s="114"/>
      <c r="AX359" s="114"/>
      <c r="AY359" s="114"/>
      <c r="AZ359" s="114"/>
      <c r="BA359" s="114"/>
      <c r="BB359" s="114"/>
      <c r="BC359" s="114"/>
      <c r="BD359" s="114"/>
      <c r="BE359" s="114"/>
      <c r="BF359" s="114"/>
      <c r="BG359" s="114"/>
      <c r="BH359" s="114"/>
      <c r="BI359" s="114"/>
      <c r="BJ359" s="114"/>
      <c r="BK359" s="114"/>
      <c r="BL359" s="114"/>
      <c r="BM359" s="114"/>
      <c r="BP359" s="114"/>
      <c r="BQ359" s="114"/>
      <c r="BR359" s="114"/>
      <c r="BS359" s="114"/>
    </row>
    <row r="360" spans="1:71" s="103" customFormat="1" ht="60" customHeight="1">
      <c r="A360" s="114"/>
      <c r="B360" s="115"/>
      <c r="C360" s="114"/>
      <c r="D360" s="114"/>
      <c r="E360" s="102"/>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c r="AO360" s="114"/>
      <c r="AP360" s="114"/>
      <c r="AQ360" s="114"/>
      <c r="AR360" s="114"/>
      <c r="AS360" s="114"/>
      <c r="AT360" s="114"/>
      <c r="AU360" s="114"/>
      <c r="AV360" s="114"/>
      <c r="AW360" s="114"/>
      <c r="AX360" s="114"/>
      <c r="AY360" s="114"/>
      <c r="AZ360" s="114"/>
      <c r="BA360" s="114"/>
      <c r="BB360" s="114"/>
      <c r="BC360" s="114"/>
      <c r="BD360" s="114"/>
      <c r="BE360" s="114"/>
      <c r="BF360" s="114"/>
      <c r="BG360" s="114"/>
      <c r="BH360" s="114"/>
      <c r="BI360" s="114"/>
      <c r="BJ360" s="114"/>
      <c r="BK360" s="114"/>
      <c r="BL360" s="114"/>
      <c r="BM360" s="114"/>
      <c r="BP360" s="114"/>
      <c r="BQ360" s="114"/>
      <c r="BR360" s="114"/>
      <c r="BS360" s="114"/>
    </row>
    <row r="361" spans="1:71" s="103" customFormat="1" ht="60" customHeight="1">
      <c r="A361" s="114"/>
      <c r="B361" s="115"/>
      <c r="C361" s="114"/>
      <c r="D361" s="114"/>
      <c r="E361" s="102"/>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c r="AO361" s="114"/>
      <c r="AP361" s="114"/>
      <c r="AQ361" s="114"/>
      <c r="AR361" s="114"/>
      <c r="AS361" s="114"/>
      <c r="AT361" s="114"/>
      <c r="AU361" s="114"/>
      <c r="AV361" s="114"/>
      <c r="AW361" s="114"/>
      <c r="AX361" s="114"/>
      <c r="AY361" s="114"/>
      <c r="AZ361" s="114"/>
      <c r="BA361" s="114"/>
      <c r="BB361" s="114"/>
      <c r="BC361" s="114"/>
      <c r="BD361" s="114"/>
      <c r="BE361" s="114"/>
      <c r="BF361" s="114"/>
      <c r="BG361" s="114"/>
      <c r="BH361" s="114"/>
      <c r="BI361" s="114"/>
      <c r="BJ361" s="114"/>
      <c r="BK361" s="114"/>
      <c r="BL361" s="114"/>
      <c r="BM361" s="114"/>
      <c r="BP361" s="114"/>
      <c r="BQ361" s="114"/>
      <c r="BR361" s="114"/>
      <c r="BS361" s="114"/>
    </row>
    <row r="362" spans="1:71" s="103" customFormat="1" ht="60" customHeight="1">
      <c r="A362" s="114"/>
      <c r="B362" s="115"/>
      <c r="C362" s="114"/>
      <c r="D362" s="114"/>
      <c r="E362" s="102"/>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c r="AO362" s="114"/>
      <c r="AP362" s="114"/>
      <c r="AQ362" s="114"/>
      <c r="AR362" s="114"/>
      <c r="AS362" s="114"/>
      <c r="AT362" s="114"/>
      <c r="AU362" s="114"/>
      <c r="AV362" s="114"/>
      <c r="AW362" s="114"/>
      <c r="AX362" s="114"/>
      <c r="AY362" s="114"/>
      <c r="AZ362" s="114"/>
      <c r="BA362" s="114"/>
      <c r="BB362" s="114"/>
      <c r="BC362" s="114"/>
      <c r="BD362" s="114"/>
      <c r="BE362" s="114"/>
      <c r="BF362" s="114"/>
      <c r="BG362" s="114"/>
      <c r="BH362" s="114"/>
      <c r="BI362" s="114"/>
      <c r="BJ362" s="114"/>
      <c r="BK362" s="114"/>
      <c r="BL362" s="114"/>
      <c r="BM362" s="114"/>
      <c r="BP362" s="114"/>
      <c r="BQ362" s="114"/>
      <c r="BR362" s="114"/>
      <c r="BS362" s="114"/>
    </row>
    <row r="363" spans="1:71" s="103" customFormat="1" ht="60" customHeight="1">
      <c r="A363" s="114"/>
      <c r="B363" s="115"/>
      <c r="C363" s="114"/>
      <c r="D363" s="114"/>
      <c r="E363" s="102"/>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c r="AO363" s="114"/>
      <c r="AP363" s="114"/>
      <c r="AQ363" s="114"/>
      <c r="AR363" s="114"/>
      <c r="AS363" s="114"/>
      <c r="AT363" s="114"/>
      <c r="AU363" s="114"/>
      <c r="AV363" s="114"/>
      <c r="AW363" s="114"/>
      <c r="AX363" s="114"/>
      <c r="AY363" s="114"/>
      <c r="AZ363" s="114"/>
      <c r="BA363" s="114"/>
      <c r="BB363" s="114"/>
      <c r="BC363" s="114"/>
      <c r="BD363" s="114"/>
      <c r="BE363" s="114"/>
      <c r="BF363" s="114"/>
      <c r="BG363" s="114"/>
      <c r="BH363" s="114"/>
      <c r="BI363" s="114"/>
      <c r="BJ363" s="114"/>
      <c r="BK363" s="114"/>
      <c r="BL363" s="114"/>
      <c r="BM363" s="114"/>
      <c r="BP363" s="114"/>
      <c r="BQ363" s="114"/>
      <c r="BR363" s="114"/>
      <c r="BS363" s="114"/>
    </row>
    <row r="364" spans="1:71" s="103" customFormat="1" ht="60" customHeight="1">
      <c r="A364" s="114"/>
      <c r="B364" s="115"/>
      <c r="C364" s="114"/>
      <c r="D364" s="114"/>
      <c r="E364" s="102"/>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c r="AO364" s="114"/>
      <c r="AP364" s="114"/>
      <c r="AQ364" s="114"/>
      <c r="AR364" s="114"/>
      <c r="AS364" s="114"/>
      <c r="AT364" s="114"/>
      <c r="AU364" s="114"/>
      <c r="AV364" s="114"/>
      <c r="AW364" s="114"/>
      <c r="AX364" s="114"/>
      <c r="AY364" s="114"/>
      <c r="AZ364" s="114"/>
      <c r="BA364" s="114"/>
      <c r="BB364" s="114"/>
      <c r="BC364" s="114"/>
      <c r="BD364" s="114"/>
      <c r="BE364" s="114"/>
      <c r="BF364" s="114"/>
      <c r="BG364" s="114"/>
      <c r="BH364" s="114"/>
      <c r="BI364" s="114"/>
      <c r="BJ364" s="114"/>
      <c r="BK364" s="114"/>
      <c r="BL364" s="114"/>
      <c r="BM364" s="114"/>
      <c r="BP364" s="114"/>
      <c r="BQ364" s="114"/>
      <c r="BR364" s="114"/>
      <c r="BS364" s="114"/>
    </row>
    <row r="365" spans="1:71" s="103" customFormat="1" ht="60" customHeight="1">
      <c r="A365" s="114"/>
      <c r="B365" s="115"/>
      <c r="C365" s="114"/>
      <c r="D365" s="114"/>
      <c r="E365" s="102"/>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c r="AO365" s="114"/>
      <c r="AP365" s="114"/>
      <c r="AQ365" s="114"/>
      <c r="AR365" s="114"/>
      <c r="AS365" s="114"/>
      <c r="AT365" s="114"/>
      <c r="AU365" s="114"/>
      <c r="AV365" s="114"/>
      <c r="AW365" s="114"/>
      <c r="AX365" s="114"/>
      <c r="AY365" s="114"/>
      <c r="AZ365" s="114"/>
      <c r="BA365" s="114"/>
      <c r="BB365" s="114"/>
      <c r="BC365" s="114"/>
      <c r="BD365" s="114"/>
      <c r="BE365" s="114"/>
      <c r="BF365" s="114"/>
      <c r="BG365" s="114"/>
      <c r="BH365" s="114"/>
      <c r="BI365" s="114"/>
      <c r="BJ365" s="114"/>
      <c r="BK365" s="114"/>
      <c r="BL365" s="114"/>
      <c r="BM365" s="114"/>
      <c r="BP365" s="114"/>
      <c r="BQ365" s="114"/>
      <c r="BR365" s="114"/>
      <c r="BS365" s="114"/>
    </row>
    <row r="366" spans="1:71" s="103" customFormat="1" ht="60" customHeight="1">
      <c r="A366" s="114"/>
      <c r="B366" s="115"/>
      <c r="C366" s="114"/>
      <c r="D366" s="114"/>
      <c r="E366" s="102"/>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c r="AO366" s="114"/>
      <c r="AP366" s="114"/>
      <c r="AQ366" s="114"/>
      <c r="AR366" s="114"/>
      <c r="AS366" s="114"/>
      <c r="AT366" s="114"/>
      <c r="AU366" s="114"/>
      <c r="AV366" s="114"/>
      <c r="AW366" s="114"/>
      <c r="AX366" s="114"/>
      <c r="AY366" s="114"/>
      <c r="AZ366" s="114"/>
      <c r="BA366" s="114"/>
      <c r="BB366" s="114"/>
      <c r="BC366" s="114"/>
      <c r="BD366" s="114"/>
      <c r="BE366" s="114"/>
      <c r="BF366" s="114"/>
      <c r="BG366" s="114"/>
      <c r="BH366" s="114"/>
      <c r="BI366" s="114"/>
      <c r="BJ366" s="114"/>
      <c r="BK366" s="114"/>
      <c r="BL366" s="114"/>
      <c r="BM366" s="114"/>
      <c r="BP366" s="114"/>
      <c r="BQ366" s="114"/>
      <c r="BR366" s="114"/>
      <c r="BS366" s="114"/>
    </row>
    <row r="367" spans="1:71" s="103" customFormat="1" ht="60" customHeight="1">
      <c r="A367" s="114"/>
      <c r="B367" s="115"/>
      <c r="C367" s="114"/>
      <c r="D367" s="114"/>
      <c r="E367" s="102"/>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c r="AV367" s="114"/>
      <c r="AW367" s="114"/>
      <c r="AX367" s="114"/>
      <c r="AY367" s="114"/>
      <c r="AZ367" s="114"/>
      <c r="BA367" s="114"/>
      <c r="BB367" s="114"/>
      <c r="BC367" s="114"/>
      <c r="BD367" s="114"/>
      <c r="BE367" s="114"/>
      <c r="BF367" s="114"/>
      <c r="BG367" s="114"/>
      <c r="BH367" s="114"/>
      <c r="BI367" s="114"/>
      <c r="BJ367" s="114"/>
      <c r="BK367" s="114"/>
      <c r="BL367" s="114"/>
      <c r="BM367" s="114"/>
      <c r="BP367" s="114"/>
      <c r="BQ367" s="114"/>
      <c r="BR367" s="114"/>
      <c r="BS367" s="114"/>
    </row>
    <row r="368" spans="1:71" s="103" customFormat="1" ht="60" customHeight="1">
      <c r="A368" s="114"/>
      <c r="B368" s="115"/>
      <c r="C368" s="114"/>
      <c r="D368" s="114"/>
      <c r="E368" s="102"/>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14"/>
      <c r="AY368" s="114"/>
      <c r="AZ368" s="114"/>
      <c r="BA368" s="114"/>
      <c r="BB368" s="114"/>
      <c r="BC368" s="114"/>
      <c r="BD368" s="114"/>
      <c r="BE368" s="114"/>
      <c r="BF368" s="114"/>
      <c r="BG368" s="114"/>
      <c r="BH368" s="114"/>
      <c r="BI368" s="114"/>
      <c r="BJ368" s="114"/>
      <c r="BK368" s="114"/>
      <c r="BL368" s="114"/>
      <c r="BM368" s="114"/>
      <c r="BP368" s="114"/>
      <c r="BQ368" s="114"/>
      <c r="BR368" s="114"/>
      <c r="BS368" s="114"/>
    </row>
    <row r="369" spans="1:71" s="103" customFormat="1" ht="60" customHeight="1">
      <c r="A369" s="114"/>
      <c r="B369" s="115"/>
      <c r="C369" s="114"/>
      <c r="D369" s="114"/>
      <c r="E369" s="102"/>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14"/>
      <c r="AY369" s="114"/>
      <c r="AZ369" s="114"/>
      <c r="BA369" s="114"/>
      <c r="BB369" s="114"/>
      <c r="BC369" s="114"/>
      <c r="BD369" s="114"/>
      <c r="BE369" s="114"/>
      <c r="BF369" s="114"/>
      <c r="BG369" s="114"/>
      <c r="BH369" s="114"/>
      <c r="BI369" s="114"/>
      <c r="BJ369" s="114"/>
      <c r="BK369" s="114"/>
      <c r="BL369" s="114"/>
      <c r="BM369" s="114"/>
      <c r="BP369" s="114"/>
      <c r="BQ369" s="114"/>
      <c r="BR369" s="114"/>
      <c r="BS369" s="114"/>
    </row>
    <row r="370" spans="1:71" s="103" customFormat="1" ht="60" customHeight="1">
      <c r="A370" s="114"/>
      <c r="B370" s="115"/>
      <c r="C370" s="114"/>
      <c r="D370" s="114"/>
      <c r="E370" s="102"/>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c r="AO370" s="114"/>
      <c r="AP370" s="114"/>
      <c r="AQ370" s="114"/>
      <c r="AR370" s="114"/>
      <c r="AS370" s="114"/>
      <c r="AT370" s="114"/>
      <c r="AU370" s="114"/>
      <c r="AV370" s="114"/>
      <c r="AW370" s="114"/>
      <c r="AX370" s="114"/>
      <c r="AY370" s="114"/>
      <c r="AZ370" s="114"/>
      <c r="BA370" s="114"/>
      <c r="BB370" s="114"/>
      <c r="BC370" s="114"/>
      <c r="BD370" s="114"/>
      <c r="BE370" s="114"/>
      <c r="BF370" s="114"/>
      <c r="BG370" s="114"/>
      <c r="BH370" s="114"/>
      <c r="BI370" s="114"/>
      <c r="BJ370" s="114"/>
      <c r="BK370" s="114"/>
      <c r="BL370" s="114"/>
      <c r="BM370" s="114"/>
      <c r="BP370" s="114"/>
      <c r="BQ370" s="114"/>
      <c r="BR370" s="114"/>
      <c r="BS370" s="114"/>
    </row>
    <row r="371" spans="1:71" s="103" customFormat="1" ht="60" customHeight="1">
      <c r="A371" s="114"/>
      <c r="B371" s="115"/>
      <c r="C371" s="114"/>
      <c r="D371" s="114"/>
      <c r="E371" s="102"/>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c r="AO371" s="114"/>
      <c r="AP371" s="114"/>
      <c r="AQ371" s="114"/>
      <c r="AR371" s="114"/>
      <c r="AS371" s="114"/>
      <c r="AT371" s="114"/>
      <c r="AU371" s="114"/>
      <c r="AV371" s="114"/>
      <c r="AW371" s="114"/>
      <c r="AX371" s="114"/>
      <c r="AY371" s="114"/>
      <c r="AZ371" s="114"/>
      <c r="BA371" s="114"/>
      <c r="BB371" s="114"/>
      <c r="BC371" s="114"/>
      <c r="BD371" s="114"/>
      <c r="BE371" s="114"/>
      <c r="BF371" s="114"/>
      <c r="BG371" s="114"/>
      <c r="BH371" s="114"/>
      <c r="BI371" s="114"/>
      <c r="BJ371" s="114"/>
      <c r="BK371" s="114"/>
      <c r="BL371" s="114"/>
      <c r="BM371" s="114"/>
      <c r="BP371" s="114"/>
      <c r="BQ371" s="114"/>
      <c r="BR371" s="114"/>
      <c r="BS371" s="114"/>
    </row>
    <row r="372" spans="1:71" s="103" customFormat="1" ht="60" customHeight="1">
      <c r="A372" s="114"/>
      <c r="B372" s="115"/>
      <c r="C372" s="114"/>
      <c r="D372" s="114"/>
      <c r="E372" s="102"/>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c r="AO372" s="114"/>
      <c r="AP372" s="114"/>
      <c r="AQ372" s="114"/>
      <c r="AR372" s="114"/>
      <c r="AS372" s="114"/>
      <c r="AT372" s="114"/>
      <c r="AU372" s="114"/>
      <c r="AV372" s="114"/>
      <c r="AW372" s="114"/>
      <c r="AX372" s="114"/>
      <c r="AY372" s="114"/>
      <c r="AZ372" s="114"/>
      <c r="BA372" s="114"/>
      <c r="BB372" s="114"/>
      <c r="BC372" s="114"/>
      <c r="BD372" s="114"/>
      <c r="BE372" s="114"/>
      <c r="BF372" s="114"/>
      <c r="BG372" s="114"/>
      <c r="BH372" s="114"/>
      <c r="BI372" s="114"/>
      <c r="BJ372" s="114"/>
      <c r="BK372" s="114"/>
      <c r="BL372" s="114"/>
      <c r="BM372" s="114"/>
      <c r="BP372" s="114"/>
      <c r="BQ372" s="114"/>
      <c r="BR372" s="114"/>
      <c r="BS372" s="114"/>
    </row>
    <row r="373" spans="1:71" s="103" customFormat="1" ht="60" customHeight="1">
      <c r="A373" s="114"/>
      <c r="B373" s="115"/>
      <c r="C373" s="114"/>
      <c r="D373" s="114"/>
      <c r="E373" s="102"/>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c r="AO373" s="114"/>
      <c r="AP373" s="114"/>
      <c r="AQ373" s="114"/>
      <c r="AR373" s="114"/>
      <c r="AS373" s="114"/>
      <c r="AT373" s="114"/>
      <c r="AU373" s="114"/>
      <c r="AV373" s="114"/>
      <c r="AW373" s="114"/>
      <c r="AX373" s="114"/>
      <c r="AY373" s="114"/>
      <c r="AZ373" s="114"/>
      <c r="BA373" s="114"/>
      <c r="BB373" s="114"/>
      <c r="BC373" s="114"/>
      <c r="BD373" s="114"/>
      <c r="BE373" s="114"/>
      <c r="BF373" s="114"/>
      <c r="BG373" s="114"/>
      <c r="BH373" s="114"/>
      <c r="BI373" s="114"/>
      <c r="BJ373" s="114"/>
      <c r="BK373" s="114"/>
      <c r="BL373" s="114"/>
      <c r="BM373" s="114"/>
      <c r="BP373" s="114"/>
      <c r="BQ373" s="114"/>
      <c r="BR373" s="114"/>
      <c r="BS373" s="114"/>
    </row>
    <row r="374" spans="1:71" s="103" customFormat="1" ht="60" customHeight="1">
      <c r="A374" s="114"/>
      <c r="B374" s="115"/>
      <c r="C374" s="114"/>
      <c r="D374" s="114"/>
      <c r="E374" s="102"/>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c r="AO374" s="114"/>
      <c r="AP374" s="114"/>
      <c r="AQ374" s="114"/>
      <c r="AR374" s="114"/>
      <c r="AS374" s="114"/>
      <c r="AT374" s="114"/>
      <c r="AU374" s="114"/>
      <c r="AV374" s="114"/>
      <c r="AW374" s="114"/>
      <c r="AX374" s="114"/>
      <c r="AY374" s="114"/>
      <c r="AZ374" s="114"/>
      <c r="BA374" s="114"/>
      <c r="BB374" s="114"/>
      <c r="BC374" s="114"/>
      <c r="BD374" s="114"/>
      <c r="BE374" s="114"/>
      <c r="BF374" s="114"/>
      <c r="BG374" s="114"/>
      <c r="BH374" s="114"/>
      <c r="BI374" s="114"/>
      <c r="BJ374" s="114"/>
      <c r="BK374" s="114"/>
      <c r="BL374" s="114"/>
      <c r="BM374" s="114"/>
      <c r="BP374" s="114"/>
      <c r="BQ374" s="114"/>
      <c r="BR374" s="114"/>
      <c r="BS374" s="114"/>
    </row>
    <row r="375" spans="1:71" s="103" customFormat="1" ht="60" customHeight="1">
      <c r="A375" s="114"/>
      <c r="B375" s="115"/>
      <c r="C375" s="114"/>
      <c r="D375" s="114"/>
      <c r="E375" s="102"/>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c r="AO375" s="114"/>
      <c r="AP375" s="114"/>
      <c r="AQ375" s="114"/>
      <c r="AR375" s="114"/>
      <c r="AS375" s="114"/>
      <c r="AT375" s="114"/>
      <c r="AU375" s="114"/>
      <c r="AV375" s="114"/>
      <c r="AW375" s="114"/>
      <c r="AX375" s="114"/>
      <c r="AY375" s="114"/>
      <c r="AZ375" s="114"/>
      <c r="BA375" s="114"/>
      <c r="BB375" s="114"/>
      <c r="BC375" s="114"/>
      <c r="BD375" s="114"/>
      <c r="BE375" s="114"/>
      <c r="BF375" s="114"/>
      <c r="BG375" s="114"/>
      <c r="BH375" s="114"/>
      <c r="BI375" s="114"/>
      <c r="BJ375" s="114"/>
      <c r="BK375" s="114"/>
      <c r="BL375" s="114"/>
      <c r="BM375" s="114"/>
      <c r="BP375" s="114"/>
      <c r="BQ375" s="114"/>
      <c r="BR375" s="114"/>
      <c r="BS375" s="114"/>
    </row>
    <row r="376" spans="1:71" s="103" customFormat="1" ht="60" customHeight="1">
      <c r="A376" s="114"/>
      <c r="B376" s="115"/>
      <c r="C376" s="114"/>
      <c r="D376" s="114"/>
      <c r="E376" s="102"/>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c r="AO376" s="114"/>
      <c r="AP376" s="114"/>
      <c r="AQ376" s="114"/>
      <c r="AR376" s="114"/>
      <c r="AS376" s="114"/>
      <c r="AT376" s="114"/>
      <c r="AU376" s="114"/>
      <c r="AV376" s="114"/>
      <c r="AW376" s="114"/>
      <c r="AX376" s="114"/>
      <c r="AY376" s="114"/>
      <c r="AZ376" s="114"/>
      <c r="BA376" s="114"/>
      <c r="BB376" s="114"/>
      <c r="BC376" s="114"/>
      <c r="BD376" s="114"/>
      <c r="BE376" s="114"/>
      <c r="BF376" s="114"/>
      <c r="BG376" s="114"/>
      <c r="BH376" s="114"/>
      <c r="BI376" s="114"/>
      <c r="BJ376" s="114"/>
      <c r="BK376" s="114"/>
      <c r="BL376" s="114"/>
      <c r="BM376" s="114"/>
      <c r="BP376" s="114"/>
      <c r="BQ376" s="114"/>
      <c r="BR376" s="114"/>
      <c r="BS376" s="114"/>
    </row>
    <row r="377" spans="1:71" s="103" customFormat="1" ht="60" customHeight="1">
      <c r="A377" s="114"/>
      <c r="B377" s="115"/>
      <c r="C377" s="114"/>
      <c r="D377" s="114"/>
      <c r="E377" s="102"/>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c r="AO377" s="114"/>
      <c r="AP377" s="114"/>
      <c r="AQ377" s="114"/>
      <c r="AR377" s="114"/>
      <c r="AS377" s="114"/>
      <c r="AT377" s="114"/>
      <c r="AU377" s="114"/>
      <c r="AV377" s="114"/>
      <c r="AW377" s="114"/>
      <c r="AX377" s="114"/>
      <c r="AY377" s="114"/>
      <c r="AZ377" s="114"/>
      <c r="BA377" s="114"/>
      <c r="BB377" s="114"/>
      <c r="BC377" s="114"/>
      <c r="BD377" s="114"/>
      <c r="BE377" s="114"/>
      <c r="BF377" s="114"/>
      <c r="BG377" s="114"/>
      <c r="BH377" s="114"/>
      <c r="BI377" s="114"/>
      <c r="BJ377" s="114"/>
      <c r="BK377" s="114"/>
      <c r="BL377" s="114"/>
      <c r="BM377" s="114"/>
      <c r="BP377" s="114"/>
      <c r="BQ377" s="114"/>
      <c r="BR377" s="114"/>
      <c r="BS377" s="114"/>
    </row>
    <row r="378" spans="1:71" s="103" customFormat="1" ht="60" customHeight="1">
      <c r="A378" s="114"/>
      <c r="B378" s="115"/>
      <c r="C378" s="114"/>
      <c r="D378" s="114"/>
      <c r="E378" s="102"/>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c r="AO378" s="114"/>
      <c r="AP378" s="114"/>
      <c r="AQ378" s="114"/>
      <c r="AR378" s="114"/>
      <c r="AS378" s="114"/>
      <c r="AT378" s="114"/>
      <c r="AU378" s="114"/>
      <c r="AV378" s="114"/>
      <c r="AW378" s="114"/>
      <c r="AX378" s="114"/>
      <c r="AY378" s="114"/>
      <c r="AZ378" s="114"/>
      <c r="BA378" s="114"/>
      <c r="BB378" s="114"/>
      <c r="BC378" s="114"/>
      <c r="BD378" s="114"/>
      <c r="BE378" s="114"/>
      <c r="BF378" s="114"/>
      <c r="BG378" s="114"/>
      <c r="BH378" s="114"/>
      <c r="BI378" s="114"/>
      <c r="BJ378" s="114"/>
      <c r="BK378" s="114"/>
      <c r="BL378" s="114"/>
      <c r="BM378" s="114"/>
      <c r="BP378" s="114"/>
      <c r="BQ378" s="114"/>
      <c r="BR378" s="114"/>
      <c r="BS378" s="114"/>
    </row>
    <row r="379" spans="1:71" s="103" customFormat="1" ht="60" customHeight="1">
      <c r="A379" s="114"/>
      <c r="B379" s="115"/>
      <c r="C379" s="114"/>
      <c r="D379" s="114"/>
      <c r="E379" s="102"/>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c r="AO379" s="114"/>
      <c r="AP379" s="114"/>
      <c r="AQ379" s="114"/>
      <c r="AR379" s="114"/>
      <c r="AS379" s="114"/>
      <c r="AT379" s="114"/>
      <c r="AU379" s="114"/>
      <c r="AV379" s="114"/>
      <c r="AW379" s="114"/>
      <c r="AX379" s="114"/>
      <c r="AY379" s="114"/>
      <c r="AZ379" s="114"/>
      <c r="BA379" s="114"/>
      <c r="BB379" s="114"/>
      <c r="BC379" s="114"/>
      <c r="BD379" s="114"/>
      <c r="BE379" s="114"/>
      <c r="BF379" s="114"/>
      <c r="BG379" s="114"/>
      <c r="BH379" s="114"/>
      <c r="BI379" s="114"/>
      <c r="BJ379" s="114"/>
      <c r="BK379" s="114"/>
      <c r="BL379" s="114"/>
      <c r="BM379" s="114"/>
      <c r="BP379" s="114"/>
      <c r="BQ379" s="114"/>
      <c r="BR379" s="114"/>
      <c r="BS379" s="114"/>
    </row>
    <row r="380" spans="1:71" s="103" customFormat="1" ht="60" customHeight="1">
      <c r="A380" s="114"/>
      <c r="B380" s="115"/>
      <c r="C380" s="114"/>
      <c r="D380" s="114"/>
      <c r="E380" s="102"/>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c r="AO380" s="114"/>
      <c r="AP380" s="114"/>
      <c r="AQ380" s="114"/>
      <c r="AR380" s="114"/>
      <c r="AS380" s="114"/>
      <c r="AT380" s="114"/>
      <c r="AU380" s="114"/>
      <c r="AV380" s="114"/>
      <c r="AW380" s="114"/>
      <c r="AX380" s="114"/>
      <c r="AY380" s="114"/>
      <c r="AZ380" s="114"/>
      <c r="BA380" s="114"/>
      <c r="BB380" s="114"/>
      <c r="BC380" s="114"/>
      <c r="BD380" s="114"/>
      <c r="BE380" s="114"/>
      <c r="BF380" s="114"/>
      <c r="BG380" s="114"/>
      <c r="BH380" s="114"/>
      <c r="BI380" s="114"/>
      <c r="BJ380" s="114"/>
      <c r="BK380" s="114"/>
      <c r="BL380" s="114"/>
      <c r="BM380" s="114"/>
      <c r="BP380" s="114"/>
      <c r="BQ380" s="114"/>
      <c r="BR380" s="114"/>
      <c r="BS380" s="114"/>
    </row>
    <row r="381" spans="1:71" s="103" customFormat="1" ht="60" customHeight="1">
      <c r="A381" s="114"/>
      <c r="B381" s="115"/>
      <c r="C381" s="114"/>
      <c r="D381" s="114"/>
      <c r="E381" s="102"/>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c r="AO381" s="114"/>
      <c r="AP381" s="114"/>
      <c r="AQ381" s="114"/>
      <c r="AR381" s="114"/>
      <c r="AS381" s="114"/>
      <c r="AT381" s="114"/>
      <c r="AU381" s="114"/>
      <c r="AV381" s="114"/>
      <c r="AW381" s="114"/>
      <c r="AX381" s="114"/>
      <c r="AY381" s="114"/>
      <c r="AZ381" s="114"/>
      <c r="BA381" s="114"/>
      <c r="BB381" s="114"/>
      <c r="BC381" s="114"/>
      <c r="BD381" s="114"/>
      <c r="BE381" s="114"/>
      <c r="BF381" s="114"/>
      <c r="BG381" s="114"/>
      <c r="BH381" s="114"/>
      <c r="BI381" s="114"/>
      <c r="BJ381" s="114"/>
      <c r="BK381" s="114"/>
      <c r="BL381" s="114"/>
      <c r="BM381" s="114"/>
      <c r="BP381" s="114"/>
      <c r="BQ381" s="114"/>
      <c r="BR381" s="114"/>
      <c r="BS381" s="114"/>
    </row>
    <row r="382" spans="1:71" s="103" customFormat="1" ht="60" customHeight="1">
      <c r="A382" s="114"/>
      <c r="B382" s="115"/>
      <c r="C382" s="114"/>
      <c r="D382" s="114"/>
      <c r="E382" s="102"/>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c r="AO382" s="114"/>
      <c r="AP382" s="114"/>
      <c r="AQ382" s="114"/>
      <c r="AR382" s="114"/>
      <c r="AS382" s="114"/>
      <c r="AT382" s="114"/>
      <c r="AU382" s="114"/>
      <c r="AV382" s="114"/>
      <c r="AW382" s="114"/>
      <c r="AX382" s="114"/>
      <c r="AY382" s="114"/>
      <c r="AZ382" s="114"/>
      <c r="BA382" s="114"/>
      <c r="BB382" s="114"/>
      <c r="BC382" s="114"/>
      <c r="BD382" s="114"/>
      <c r="BE382" s="114"/>
      <c r="BF382" s="114"/>
      <c r="BG382" s="114"/>
      <c r="BH382" s="114"/>
      <c r="BI382" s="114"/>
      <c r="BJ382" s="114"/>
      <c r="BK382" s="114"/>
      <c r="BL382" s="114"/>
      <c r="BM382" s="114"/>
      <c r="BP382" s="114"/>
      <c r="BQ382" s="114"/>
      <c r="BR382" s="114"/>
      <c r="BS382" s="114"/>
    </row>
    <row r="383" spans="1:71" s="103" customFormat="1" ht="60" customHeight="1">
      <c r="A383" s="114"/>
      <c r="B383" s="115"/>
      <c r="C383" s="114"/>
      <c r="D383" s="114"/>
      <c r="E383" s="102"/>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c r="AO383" s="114"/>
      <c r="AP383" s="114"/>
      <c r="AQ383" s="114"/>
      <c r="AR383" s="114"/>
      <c r="AS383" s="114"/>
      <c r="AT383" s="114"/>
      <c r="AU383" s="114"/>
      <c r="AV383" s="114"/>
      <c r="AW383" s="114"/>
      <c r="AX383" s="114"/>
      <c r="AY383" s="114"/>
      <c r="AZ383" s="114"/>
      <c r="BA383" s="114"/>
      <c r="BB383" s="114"/>
      <c r="BC383" s="114"/>
      <c r="BD383" s="114"/>
      <c r="BE383" s="114"/>
      <c r="BF383" s="114"/>
      <c r="BG383" s="114"/>
      <c r="BH383" s="114"/>
      <c r="BI383" s="114"/>
      <c r="BJ383" s="114"/>
      <c r="BK383" s="114"/>
      <c r="BL383" s="114"/>
      <c r="BM383" s="114"/>
      <c r="BP383" s="114"/>
      <c r="BQ383" s="114"/>
      <c r="BR383" s="114"/>
      <c r="BS383" s="114"/>
    </row>
    <row r="384" spans="1:71" s="103" customFormat="1" ht="60" customHeight="1">
      <c r="A384" s="114"/>
      <c r="B384" s="115"/>
      <c r="C384" s="114"/>
      <c r="D384" s="114"/>
      <c r="E384" s="102"/>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c r="AO384" s="114"/>
      <c r="AP384" s="114"/>
      <c r="AQ384" s="114"/>
      <c r="AR384" s="114"/>
      <c r="AS384" s="114"/>
      <c r="AT384" s="114"/>
      <c r="AU384" s="114"/>
      <c r="AV384" s="114"/>
      <c r="AW384" s="114"/>
      <c r="AX384" s="114"/>
      <c r="AY384" s="114"/>
      <c r="AZ384" s="114"/>
      <c r="BA384" s="114"/>
      <c r="BB384" s="114"/>
      <c r="BC384" s="114"/>
      <c r="BD384" s="114"/>
      <c r="BE384" s="114"/>
      <c r="BF384" s="114"/>
      <c r="BG384" s="114"/>
      <c r="BH384" s="114"/>
      <c r="BI384" s="114"/>
      <c r="BJ384" s="114"/>
      <c r="BK384" s="114"/>
      <c r="BL384" s="114"/>
      <c r="BM384" s="114"/>
      <c r="BP384" s="114"/>
      <c r="BQ384" s="114"/>
      <c r="BR384" s="114"/>
      <c r="BS384" s="114"/>
    </row>
    <row r="385" spans="1:71" s="103" customFormat="1" ht="60" customHeight="1">
      <c r="A385" s="114"/>
      <c r="B385" s="115"/>
      <c r="C385" s="114"/>
      <c r="D385" s="114"/>
      <c r="E385" s="102"/>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c r="AO385" s="114"/>
      <c r="AP385" s="114"/>
      <c r="AQ385" s="114"/>
      <c r="AR385" s="114"/>
      <c r="AS385" s="114"/>
      <c r="AT385" s="114"/>
      <c r="AU385" s="114"/>
      <c r="AV385" s="114"/>
      <c r="AW385" s="114"/>
      <c r="AX385" s="114"/>
      <c r="AY385" s="114"/>
      <c r="AZ385" s="114"/>
      <c r="BA385" s="114"/>
      <c r="BB385" s="114"/>
      <c r="BC385" s="114"/>
      <c r="BD385" s="114"/>
      <c r="BE385" s="114"/>
      <c r="BF385" s="114"/>
      <c r="BG385" s="114"/>
      <c r="BH385" s="114"/>
      <c r="BI385" s="114"/>
      <c r="BJ385" s="114"/>
      <c r="BK385" s="114"/>
      <c r="BL385" s="114"/>
      <c r="BM385" s="114"/>
      <c r="BP385" s="114"/>
      <c r="BQ385" s="114"/>
      <c r="BR385" s="114"/>
      <c r="BS385" s="114"/>
    </row>
    <row r="386" spans="1:71" s="103" customFormat="1" ht="60" customHeight="1">
      <c r="A386" s="114"/>
      <c r="B386" s="115"/>
      <c r="C386" s="114"/>
      <c r="D386" s="114"/>
      <c r="E386" s="102"/>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c r="AO386" s="114"/>
      <c r="AP386" s="114"/>
      <c r="AQ386" s="114"/>
      <c r="AR386" s="114"/>
      <c r="AS386" s="114"/>
      <c r="AT386" s="114"/>
      <c r="AU386" s="114"/>
      <c r="AV386" s="114"/>
      <c r="AW386" s="114"/>
      <c r="AX386" s="114"/>
      <c r="AY386" s="114"/>
      <c r="AZ386" s="114"/>
      <c r="BA386" s="114"/>
      <c r="BB386" s="114"/>
      <c r="BC386" s="114"/>
      <c r="BD386" s="114"/>
      <c r="BE386" s="114"/>
      <c r="BF386" s="114"/>
      <c r="BG386" s="114"/>
      <c r="BH386" s="114"/>
      <c r="BI386" s="114"/>
      <c r="BJ386" s="114"/>
      <c r="BK386" s="114"/>
      <c r="BL386" s="114"/>
      <c r="BM386" s="114"/>
      <c r="BP386" s="114"/>
      <c r="BQ386" s="114"/>
      <c r="BR386" s="114"/>
      <c r="BS386" s="114"/>
    </row>
    <row r="387" spans="1:71" s="103" customFormat="1" ht="60" customHeight="1">
      <c r="A387" s="114"/>
      <c r="B387" s="115"/>
      <c r="C387" s="114"/>
      <c r="D387" s="114"/>
      <c r="E387" s="102"/>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c r="AO387" s="114"/>
      <c r="AP387" s="114"/>
      <c r="AQ387" s="114"/>
      <c r="AR387" s="114"/>
      <c r="AS387" s="114"/>
      <c r="AT387" s="114"/>
      <c r="AU387" s="114"/>
      <c r="AV387" s="114"/>
      <c r="AW387" s="114"/>
      <c r="AX387" s="114"/>
      <c r="AY387" s="114"/>
      <c r="AZ387" s="114"/>
      <c r="BA387" s="114"/>
      <c r="BB387" s="114"/>
      <c r="BC387" s="114"/>
      <c r="BD387" s="114"/>
      <c r="BE387" s="114"/>
      <c r="BF387" s="114"/>
      <c r="BG387" s="114"/>
      <c r="BH387" s="114"/>
      <c r="BI387" s="114"/>
      <c r="BJ387" s="114"/>
      <c r="BK387" s="114"/>
      <c r="BL387" s="114"/>
      <c r="BM387" s="114"/>
      <c r="BP387" s="114"/>
      <c r="BQ387" s="114"/>
      <c r="BR387" s="114"/>
      <c r="BS387" s="114"/>
    </row>
    <row r="388" spans="1:71" s="103" customFormat="1" ht="60" customHeight="1">
      <c r="A388" s="114"/>
      <c r="B388" s="115"/>
      <c r="C388" s="114"/>
      <c r="D388" s="114"/>
      <c r="E388" s="102"/>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c r="AO388" s="114"/>
      <c r="AP388" s="114"/>
      <c r="AQ388" s="114"/>
      <c r="AR388" s="114"/>
      <c r="AS388" s="114"/>
      <c r="AT388" s="114"/>
      <c r="AU388" s="114"/>
      <c r="AV388" s="114"/>
      <c r="AW388" s="114"/>
      <c r="AX388" s="114"/>
      <c r="AY388" s="114"/>
      <c r="AZ388" s="114"/>
      <c r="BA388" s="114"/>
      <c r="BB388" s="114"/>
      <c r="BC388" s="114"/>
      <c r="BD388" s="114"/>
      <c r="BE388" s="114"/>
      <c r="BF388" s="114"/>
      <c r="BG388" s="114"/>
      <c r="BH388" s="114"/>
      <c r="BI388" s="114"/>
      <c r="BJ388" s="114"/>
      <c r="BK388" s="114"/>
      <c r="BL388" s="114"/>
      <c r="BM388" s="114"/>
      <c r="BP388" s="114"/>
      <c r="BQ388" s="114"/>
      <c r="BR388" s="114"/>
      <c r="BS388" s="114"/>
    </row>
    <row r="389" spans="1:71" s="103" customFormat="1" ht="60" customHeight="1">
      <c r="A389" s="114"/>
      <c r="B389" s="115"/>
      <c r="C389" s="114"/>
      <c r="D389" s="114"/>
      <c r="E389" s="102"/>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c r="AO389" s="114"/>
      <c r="AP389" s="114"/>
      <c r="AQ389" s="114"/>
      <c r="AR389" s="114"/>
      <c r="AS389" s="114"/>
      <c r="AT389" s="114"/>
      <c r="AU389" s="114"/>
      <c r="AV389" s="114"/>
      <c r="AW389" s="114"/>
      <c r="AX389" s="114"/>
      <c r="AY389" s="114"/>
      <c r="AZ389" s="114"/>
      <c r="BA389" s="114"/>
      <c r="BB389" s="114"/>
      <c r="BC389" s="114"/>
      <c r="BD389" s="114"/>
      <c r="BE389" s="114"/>
      <c r="BF389" s="114"/>
      <c r="BG389" s="114"/>
      <c r="BH389" s="114"/>
      <c r="BI389" s="114"/>
      <c r="BJ389" s="114"/>
      <c r="BK389" s="114"/>
      <c r="BL389" s="114"/>
      <c r="BM389" s="114"/>
      <c r="BP389" s="114"/>
      <c r="BQ389" s="114"/>
      <c r="BR389" s="114"/>
      <c r="BS389" s="114"/>
    </row>
    <row r="390" spans="1:71" s="103" customFormat="1" ht="60" customHeight="1">
      <c r="A390" s="114"/>
      <c r="B390" s="115"/>
      <c r="C390" s="114"/>
      <c r="D390" s="114"/>
      <c r="E390" s="102"/>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c r="AO390" s="114"/>
      <c r="AP390" s="114"/>
      <c r="AQ390" s="114"/>
      <c r="AR390" s="114"/>
      <c r="AS390" s="114"/>
      <c r="AT390" s="114"/>
      <c r="AU390" s="114"/>
      <c r="AV390" s="114"/>
      <c r="AW390" s="114"/>
      <c r="AX390" s="114"/>
      <c r="AY390" s="114"/>
      <c r="AZ390" s="114"/>
      <c r="BA390" s="114"/>
      <c r="BB390" s="114"/>
      <c r="BC390" s="114"/>
      <c r="BD390" s="114"/>
      <c r="BE390" s="114"/>
      <c r="BF390" s="114"/>
      <c r="BG390" s="114"/>
      <c r="BH390" s="114"/>
      <c r="BI390" s="114"/>
      <c r="BJ390" s="114"/>
      <c r="BK390" s="114"/>
      <c r="BL390" s="114"/>
      <c r="BM390" s="114"/>
      <c r="BP390" s="114"/>
      <c r="BQ390" s="114"/>
      <c r="BR390" s="114"/>
      <c r="BS390" s="114"/>
    </row>
    <row r="391" spans="1:71" s="103" customFormat="1" ht="60" customHeight="1">
      <c r="A391" s="114"/>
      <c r="B391" s="115"/>
      <c r="C391" s="114"/>
      <c r="D391" s="114"/>
      <c r="E391" s="102"/>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c r="AO391" s="114"/>
      <c r="AP391" s="114"/>
      <c r="AQ391" s="114"/>
      <c r="AR391" s="114"/>
      <c r="AS391" s="114"/>
      <c r="AT391" s="114"/>
      <c r="AU391" s="114"/>
      <c r="AV391" s="114"/>
      <c r="AW391" s="114"/>
      <c r="AX391" s="114"/>
      <c r="AY391" s="114"/>
      <c r="AZ391" s="114"/>
      <c r="BA391" s="114"/>
      <c r="BB391" s="114"/>
      <c r="BC391" s="114"/>
      <c r="BD391" s="114"/>
      <c r="BE391" s="114"/>
      <c r="BF391" s="114"/>
      <c r="BG391" s="114"/>
      <c r="BH391" s="114"/>
      <c r="BI391" s="114"/>
      <c r="BJ391" s="114"/>
      <c r="BK391" s="114"/>
      <c r="BL391" s="114"/>
      <c r="BM391" s="114"/>
      <c r="BP391" s="114"/>
      <c r="BQ391" s="114"/>
      <c r="BR391" s="114"/>
      <c r="BS391" s="114"/>
    </row>
    <row r="392" spans="1:71" s="103" customFormat="1" ht="60" customHeight="1">
      <c r="A392" s="114"/>
      <c r="B392" s="115"/>
      <c r="C392" s="114"/>
      <c r="D392" s="114"/>
      <c r="E392" s="102"/>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c r="AO392" s="114"/>
      <c r="AP392" s="114"/>
      <c r="AQ392" s="114"/>
      <c r="AR392" s="114"/>
      <c r="AS392" s="114"/>
      <c r="AT392" s="114"/>
      <c r="AU392" s="114"/>
      <c r="AV392" s="114"/>
      <c r="AW392" s="114"/>
      <c r="AX392" s="114"/>
      <c r="AY392" s="114"/>
      <c r="AZ392" s="114"/>
      <c r="BA392" s="114"/>
      <c r="BB392" s="114"/>
      <c r="BC392" s="114"/>
      <c r="BD392" s="114"/>
      <c r="BE392" s="114"/>
      <c r="BF392" s="114"/>
      <c r="BG392" s="114"/>
      <c r="BH392" s="114"/>
      <c r="BI392" s="114"/>
      <c r="BJ392" s="114"/>
      <c r="BK392" s="114"/>
      <c r="BL392" s="114"/>
      <c r="BM392" s="114"/>
      <c r="BP392" s="114"/>
      <c r="BQ392" s="114"/>
      <c r="BR392" s="114"/>
      <c r="BS392" s="114"/>
    </row>
    <row r="393" spans="1:71" s="103" customFormat="1" ht="60" customHeight="1">
      <c r="A393" s="114"/>
      <c r="B393" s="115"/>
      <c r="C393" s="114"/>
      <c r="D393" s="114"/>
      <c r="E393" s="102"/>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c r="AO393" s="114"/>
      <c r="AP393" s="114"/>
      <c r="AQ393" s="114"/>
      <c r="AR393" s="114"/>
      <c r="AS393" s="114"/>
      <c r="AT393" s="114"/>
      <c r="AU393" s="114"/>
      <c r="AV393" s="114"/>
      <c r="AW393" s="114"/>
      <c r="AX393" s="114"/>
      <c r="AY393" s="114"/>
      <c r="AZ393" s="114"/>
      <c r="BA393" s="114"/>
      <c r="BB393" s="114"/>
      <c r="BC393" s="114"/>
      <c r="BD393" s="114"/>
      <c r="BE393" s="114"/>
      <c r="BF393" s="114"/>
      <c r="BG393" s="114"/>
      <c r="BH393" s="114"/>
      <c r="BI393" s="114"/>
      <c r="BJ393" s="114"/>
      <c r="BK393" s="114"/>
      <c r="BL393" s="114"/>
      <c r="BM393" s="114"/>
      <c r="BP393" s="114"/>
      <c r="BQ393" s="114"/>
      <c r="BR393" s="114"/>
      <c r="BS393" s="114"/>
    </row>
    <row r="394" spans="1:71" s="103" customFormat="1" ht="60" customHeight="1">
      <c r="A394" s="114"/>
      <c r="B394" s="115"/>
      <c r="C394" s="114"/>
      <c r="D394" s="114"/>
      <c r="E394" s="102"/>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c r="AO394" s="114"/>
      <c r="AP394" s="114"/>
      <c r="AQ394" s="114"/>
      <c r="AR394" s="114"/>
      <c r="AS394" s="114"/>
      <c r="AT394" s="114"/>
      <c r="AU394" s="114"/>
      <c r="AV394" s="114"/>
      <c r="AW394" s="114"/>
      <c r="AX394" s="114"/>
      <c r="AY394" s="114"/>
      <c r="AZ394" s="114"/>
      <c r="BA394" s="114"/>
      <c r="BB394" s="114"/>
      <c r="BC394" s="114"/>
      <c r="BD394" s="114"/>
      <c r="BE394" s="114"/>
      <c r="BF394" s="114"/>
      <c r="BG394" s="114"/>
      <c r="BH394" s="114"/>
      <c r="BI394" s="114"/>
      <c r="BJ394" s="114"/>
      <c r="BK394" s="114"/>
      <c r="BL394" s="114"/>
      <c r="BM394" s="114"/>
      <c r="BP394" s="114"/>
      <c r="BQ394" s="114"/>
      <c r="BR394" s="114"/>
      <c r="BS394" s="114"/>
    </row>
    <row r="395" spans="1:71" s="103" customFormat="1" ht="60" customHeight="1">
      <c r="A395" s="114"/>
      <c r="B395" s="115"/>
      <c r="C395" s="114"/>
      <c r="D395" s="114"/>
      <c r="E395" s="102"/>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c r="AO395" s="114"/>
      <c r="AP395" s="114"/>
      <c r="AQ395" s="114"/>
      <c r="AR395" s="114"/>
      <c r="AS395" s="114"/>
      <c r="AT395" s="114"/>
      <c r="AU395" s="114"/>
      <c r="AV395" s="114"/>
      <c r="AW395" s="114"/>
      <c r="AX395" s="114"/>
      <c r="AY395" s="114"/>
      <c r="AZ395" s="114"/>
      <c r="BA395" s="114"/>
      <c r="BB395" s="114"/>
      <c r="BC395" s="114"/>
      <c r="BD395" s="114"/>
      <c r="BE395" s="114"/>
      <c r="BF395" s="114"/>
      <c r="BG395" s="114"/>
      <c r="BH395" s="114"/>
      <c r="BI395" s="114"/>
      <c r="BJ395" s="114"/>
      <c r="BK395" s="114"/>
      <c r="BL395" s="114"/>
      <c r="BM395" s="114"/>
      <c r="BP395" s="114"/>
      <c r="BQ395" s="114"/>
      <c r="BR395" s="114"/>
      <c r="BS395" s="114"/>
    </row>
    <row r="396" spans="1:71" s="103" customFormat="1" ht="60" customHeight="1">
      <c r="A396" s="114"/>
      <c r="B396" s="115"/>
      <c r="C396" s="114"/>
      <c r="D396" s="114"/>
      <c r="E396" s="102"/>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c r="AO396" s="114"/>
      <c r="AP396" s="114"/>
      <c r="AQ396" s="114"/>
      <c r="AR396" s="114"/>
      <c r="AS396" s="114"/>
      <c r="AT396" s="114"/>
      <c r="AU396" s="114"/>
      <c r="AV396" s="114"/>
      <c r="AW396" s="114"/>
      <c r="AX396" s="114"/>
      <c r="AY396" s="114"/>
      <c r="AZ396" s="114"/>
      <c r="BA396" s="114"/>
      <c r="BB396" s="114"/>
      <c r="BC396" s="114"/>
      <c r="BD396" s="114"/>
      <c r="BE396" s="114"/>
      <c r="BF396" s="114"/>
      <c r="BG396" s="114"/>
      <c r="BH396" s="114"/>
      <c r="BI396" s="114"/>
      <c r="BJ396" s="114"/>
      <c r="BK396" s="114"/>
      <c r="BL396" s="114"/>
      <c r="BM396" s="114"/>
      <c r="BP396" s="114"/>
      <c r="BQ396" s="114"/>
      <c r="BR396" s="114"/>
      <c r="BS396" s="114"/>
    </row>
    <row r="397" spans="1:71" s="103" customFormat="1" ht="60" customHeight="1">
      <c r="A397" s="114"/>
      <c r="B397" s="115"/>
      <c r="C397" s="114"/>
      <c r="D397" s="114"/>
      <c r="E397" s="102"/>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c r="AO397" s="114"/>
      <c r="AP397" s="114"/>
      <c r="AQ397" s="114"/>
      <c r="AR397" s="114"/>
      <c r="AS397" s="114"/>
      <c r="AT397" s="114"/>
      <c r="AU397" s="114"/>
      <c r="AV397" s="114"/>
      <c r="AW397" s="114"/>
      <c r="AX397" s="114"/>
      <c r="AY397" s="114"/>
      <c r="AZ397" s="114"/>
      <c r="BA397" s="114"/>
      <c r="BB397" s="114"/>
      <c r="BC397" s="114"/>
      <c r="BD397" s="114"/>
      <c r="BE397" s="114"/>
      <c r="BF397" s="114"/>
      <c r="BG397" s="114"/>
      <c r="BH397" s="114"/>
      <c r="BI397" s="114"/>
      <c r="BJ397" s="114"/>
      <c r="BK397" s="114"/>
      <c r="BL397" s="114"/>
      <c r="BM397" s="114"/>
      <c r="BP397" s="114"/>
      <c r="BQ397" s="114"/>
      <c r="BR397" s="114"/>
      <c r="BS397" s="114"/>
    </row>
    <row r="398" spans="1:71" s="103" customFormat="1" ht="60" customHeight="1">
      <c r="A398" s="114"/>
      <c r="B398" s="115"/>
      <c r="C398" s="114"/>
      <c r="D398" s="114"/>
      <c r="E398" s="102"/>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c r="AO398" s="114"/>
      <c r="AP398" s="114"/>
      <c r="AQ398" s="114"/>
      <c r="AR398" s="114"/>
      <c r="AS398" s="114"/>
      <c r="AT398" s="114"/>
      <c r="AU398" s="114"/>
      <c r="AV398" s="114"/>
      <c r="AW398" s="114"/>
      <c r="AX398" s="114"/>
      <c r="AY398" s="114"/>
      <c r="AZ398" s="114"/>
      <c r="BA398" s="114"/>
      <c r="BB398" s="114"/>
      <c r="BC398" s="114"/>
      <c r="BD398" s="114"/>
      <c r="BE398" s="114"/>
      <c r="BF398" s="114"/>
      <c r="BG398" s="114"/>
      <c r="BH398" s="114"/>
      <c r="BI398" s="114"/>
      <c r="BJ398" s="114"/>
      <c r="BK398" s="114"/>
      <c r="BL398" s="114"/>
      <c r="BM398" s="114"/>
      <c r="BP398" s="114"/>
      <c r="BQ398" s="114"/>
      <c r="BR398" s="114"/>
      <c r="BS398" s="114"/>
    </row>
    <row r="399" spans="1:71" s="103" customFormat="1" ht="60" customHeight="1">
      <c r="A399" s="114"/>
      <c r="B399" s="115"/>
      <c r="C399" s="114"/>
      <c r="D399" s="114"/>
      <c r="E399" s="102"/>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c r="AO399" s="114"/>
      <c r="AP399" s="114"/>
      <c r="AQ399" s="114"/>
      <c r="AR399" s="114"/>
      <c r="AS399" s="114"/>
      <c r="AT399" s="114"/>
      <c r="AU399" s="114"/>
      <c r="AV399" s="114"/>
      <c r="AW399" s="114"/>
      <c r="AX399" s="114"/>
      <c r="AY399" s="114"/>
      <c r="AZ399" s="114"/>
      <c r="BA399" s="114"/>
      <c r="BB399" s="114"/>
      <c r="BC399" s="114"/>
      <c r="BD399" s="114"/>
      <c r="BE399" s="114"/>
      <c r="BF399" s="114"/>
      <c r="BG399" s="114"/>
      <c r="BH399" s="114"/>
      <c r="BI399" s="114"/>
      <c r="BJ399" s="114"/>
      <c r="BK399" s="114"/>
      <c r="BL399" s="114"/>
      <c r="BM399" s="114"/>
      <c r="BP399" s="114"/>
      <c r="BQ399" s="114"/>
      <c r="BR399" s="114"/>
      <c r="BS399" s="114"/>
    </row>
    <row r="400" spans="1:71" s="103" customFormat="1" ht="60" customHeight="1">
      <c r="A400" s="114"/>
      <c r="B400" s="115"/>
      <c r="C400" s="114"/>
      <c r="D400" s="114"/>
      <c r="E400" s="102"/>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c r="AO400" s="114"/>
      <c r="AP400" s="114"/>
      <c r="AQ400" s="114"/>
      <c r="AR400" s="114"/>
      <c r="AS400" s="114"/>
      <c r="AT400" s="114"/>
      <c r="AU400" s="114"/>
      <c r="AV400" s="114"/>
      <c r="AW400" s="114"/>
      <c r="AX400" s="114"/>
      <c r="AY400" s="114"/>
      <c r="AZ400" s="114"/>
      <c r="BA400" s="114"/>
      <c r="BB400" s="114"/>
      <c r="BC400" s="114"/>
      <c r="BD400" s="114"/>
      <c r="BE400" s="114"/>
      <c r="BF400" s="114"/>
      <c r="BG400" s="114"/>
      <c r="BH400" s="114"/>
      <c r="BI400" s="114"/>
      <c r="BJ400" s="114"/>
      <c r="BK400" s="114"/>
      <c r="BL400" s="114"/>
      <c r="BM400" s="114"/>
      <c r="BP400" s="114"/>
      <c r="BQ400" s="114"/>
      <c r="BR400" s="114"/>
      <c r="BS400" s="114"/>
    </row>
    <row r="401" spans="1:71" s="103" customFormat="1" ht="60" customHeight="1">
      <c r="A401" s="114"/>
      <c r="B401" s="115"/>
      <c r="C401" s="114"/>
      <c r="D401" s="114"/>
      <c r="E401" s="102"/>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c r="AO401" s="114"/>
      <c r="AP401" s="114"/>
      <c r="AQ401" s="114"/>
      <c r="AR401" s="114"/>
      <c r="AS401" s="114"/>
      <c r="AT401" s="114"/>
      <c r="AU401" s="114"/>
      <c r="AV401" s="114"/>
      <c r="AW401" s="114"/>
      <c r="AX401" s="114"/>
      <c r="AY401" s="114"/>
      <c r="AZ401" s="114"/>
      <c r="BA401" s="114"/>
      <c r="BB401" s="114"/>
      <c r="BC401" s="114"/>
      <c r="BD401" s="114"/>
      <c r="BE401" s="114"/>
      <c r="BF401" s="114"/>
      <c r="BG401" s="114"/>
      <c r="BH401" s="114"/>
      <c r="BI401" s="114"/>
      <c r="BJ401" s="114"/>
      <c r="BK401" s="114"/>
      <c r="BL401" s="114"/>
      <c r="BM401" s="114"/>
      <c r="BP401" s="114"/>
      <c r="BQ401" s="114"/>
      <c r="BR401" s="114"/>
      <c r="BS401" s="114"/>
    </row>
    <row r="402" spans="1:71" s="103" customFormat="1" ht="60" customHeight="1">
      <c r="A402" s="114"/>
      <c r="B402" s="115"/>
      <c r="C402" s="114"/>
      <c r="D402" s="114"/>
      <c r="E402" s="102"/>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c r="AO402" s="114"/>
      <c r="AP402" s="114"/>
      <c r="AQ402" s="114"/>
      <c r="AR402" s="114"/>
      <c r="AS402" s="114"/>
      <c r="AT402" s="114"/>
      <c r="AU402" s="114"/>
      <c r="AV402" s="114"/>
      <c r="AW402" s="114"/>
      <c r="AX402" s="114"/>
      <c r="AY402" s="114"/>
      <c r="AZ402" s="114"/>
      <c r="BA402" s="114"/>
      <c r="BB402" s="114"/>
      <c r="BC402" s="114"/>
      <c r="BD402" s="114"/>
      <c r="BE402" s="114"/>
      <c r="BF402" s="114"/>
      <c r="BG402" s="114"/>
      <c r="BH402" s="114"/>
      <c r="BI402" s="114"/>
      <c r="BJ402" s="114"/>
      <c r="BK402" s="114"/>
      <c r="BL402" s="114"/>
      <c r="BM402" s="114"/>
      <c r="BP402" s="114"/>
      <c r="BQ402" s="114"/>
      <c r="BR402" s="114"/>
      <c r="BS402" s="114"/>
    </row>
    <row r="403" spans="1:71" s="103" customFormat="1" ht="60" customHeight="1">
      <c r="A403" s="114"/>
      <c r="B403" s="115"/>
      <c r="C403" s="114"/>
      <c r="D403" s="114"/>
      <c r="E403" s="102"/>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c r="AO403" s="114"/>
      <c r="AP403" s="114"/>
      <c r="AQ403" s="114"/>
      <c r="AR403" s="114"/>
      <c r="AS403" s="114"/>
      <c r="AT403" s="114"/>
      <c r="AU403" s="114"/>
      <c r="AV403" s="114"/>
      <c r="AW403" s="114"/>
      <c r="AX403" s="114"/>
      <c r="AY403" s="114"/>
      <c r="AZ403" s="114"/>
      <c r="BA403" s="114"/>
      <c r="BB403" s="114"/>
      <c r="BC403" s="114"/>
      <c r="BD403" s="114"/>
      <c r="BE403" s="114"/>
      <c r="BF403" s="114"/>
      <c r="BG403" s="114"/>
      <c r="BH403" s="114"/>
      <c r="BI403" s="114"/>
      <c r="BJ403" s="114"/>
      <c r="BK403" s="114"/>
      <c r="BL403" s="114"/>
      <c r="BM403" s="114"/>
      <c r="BP403" s="114"/>
      <c r="BQ403" s="114"/>
      <c r="BR403" s="114"/>
      <c r="BS403" s="114"/>
    </row>
    <row r="404" spans="1:71" s="103" customFormat="1" ht="60" customHeight="1">
      <c r="A404" s="114"/>
      <c r="B404" s="115"/>
      <c r="C404" s="114"/>
      <c r="D404" s="114"/>
      <c r="E404" s="102"/>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c r="AO404" s="114"/>
      <c r="AP404" s="114"/>
      <c r="AQ404" s="114"/>
      <c r="AR404" s="114"/>
      <c r="AS404" s="114"/>
      <c r="AT404" s="114"/>
      <c r="AU404" s="114"/>
      <c r="AV404" s="114"/>
      <c r="AW404" s="114"/>
      <c r="AX404" s="114"/>
      <c r="AY404" s="114"/>
      <c r="AZ404" s="114"/>
      <c r="BA404" s="114"/>
      <c r="BB404" s="114"/>
      <c r="BC404" s="114"/>
      <c r="BD404" s="114"/>
      <c r="BE404" s="114"/>
      <c r="BF404" s="114"/>
      <c r="BG404" s="114"/>
      <c r="BH404" s="114"/>
      <c r="BI404" s="114"/>
      <c r="BJ404" s="114"/>
      <c r="BK404" s="114"/>
      <c r="BL404" s="114"/>
      <c r="BM404" s="114"/>
      <c r="BP404" s="114"/>
      <c r="BQ404" s="114"/>
      <c r="BR404" s="114"/>
      <c r="BS404" s="114"/>
    </row>
    <row r="405" spans="1:71" s="103" customFormat="1" ht="60" customHeight="1">
      <c r="A405" s="114"/>
      <c r="B405" s="115"/>
      <c r="C405" s="114"/>
      <c r="D405" s="114"/>
      <c r="E405" s="102"/>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c r="AO405" s="114"/>
      <c r="AP405" s="114"/>
      <c r="AQ405" s="114"/>
      <c r="AR405" s="114"/>
      <c r="AS405" s="114"/>
      <c r="AT405" s="114"/>
      <c r="AU405" s="114"/>
      <c r="AV405" s="114"/>
      <c r="AW405" s="114"/>
      <c r="AX405" s="114"/>
      <c r="AY405" s="114"/>
      <c r="AZ405" s="114"/>
      <c r="BA405" s="114"/>
      <c r="BB405" s="114"/>
      <c r="BC405" s="114"/>
      <c r="BD405" s="114"/>
      <c r="BE405" s="114"/>
      <c r="BF405" s="114"/>
      <c r="BG405" s="114"/>
      <c r="BH405" s="114"/>
      <c r="BI405" s="114"/>
      <c r="BJ405" s="114"/>
      <c r="BK405" s="114"/>
      <c r="BL405" s="114"/>
      <c r="BM405" s="114"/>
      <c r="BP405" s="114"/>
      <c r="BQ405" s="114"/>
      <c r="BR405" s="114"/>
      <c r="BS405" s="114"/>
    </row>
    <row r="406" spans="1:71" s="103" customFormat="1" ht="60" customHeight="1">
      <c r="A406" s="114"/>
      <c r="B406" s="115"/>
      <c r="C406" s="114"/>
      <c r="D406" s="114"/>
      <c r="E406" s="102"/>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c r="AO406" s="114"/>
      <c r="AP406" s="114"/>
      <c r="AQ406" s="114"/>
      <c r="AR406" s="114"/>
      <c r="AS406" s="114"/>
      <c r="AT406" s="114"/>
      <c r="AU406" s="114"/>
      <c r="AV406" s="114"/>
      <c r="AW406" s="114"/>
      <c r="AX406" s="114"/>
      <c r="AY406" s="114"/>
      <c r="AZ406" s="114"/>
      <c r="BA406" s="114"/>
      <c r="BB406" s="114"/>
      <c r="BC406" s="114"/>
      <c r="BD406" s="114"/>
      <c r="BE406" s="114"/>
      <c r="BF406" s="114"/>
      <c r="BG406" s="114"/>
      <c r="BH406" s="114"/>
      <c r="BI406" s="114"/>
      <c r="BJ406" s="114"/>
      <c r="BK406" s="114"/>
      <c r="BL406" s="114"/>
      <c r="BM406" s="114"/>
      <c r="BP406" s="114"/>
      <c r="BQ406" s="114"/>
      <c r="BR406" s="114"/>
      <c r="BS406" s="114"/>
    </row>
    <row r="407" spans="1:71" s="103" customFormat="1" ht="60" customHeight="1">
      <c r="A407" s="114"/>
      <c r="B407" s="115"/>
      <c r="C407" s="114"/>
      <c r="D407" s="114"/>
      <c r="E407" s="102"/>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c r="AO407" s="114"/>
      <c r="AP407" s="114"/>
      <c r="AQ407" s="114"/>
      <c r="AR407" s="114"/>
      <c r="AS407" s="114"/>
      <c r="AT407" s="114"/>
      <c r="AU407" s="114"/>
      <c r="AV407" s="114"/>
      <c r="AW407" s="114"/>
      <c r="AX407" s="114"/>
      <c r="AY407" s="114"/>
      <c r="AZ407" s="114"/>
      <c r="BA407" s="114"/>
      <c r="BB407" s="114"/>
      <c r="BC407" s="114"/>
      <c r="BD407" s="114"/>
      <c r="BE407" s="114"/>
      <c r="BF407" s="114"/>
      <c r="BG407" s="114"/>
      <c r="BH407" s="114"/>
      <c r="BI407" s="114"/>
      <c r="BJ407" s="114"/>
      <c r="BK407" s="114"/>
      <c r="BL407" s="114"/>
      <c r="BM407" s="114"/>
      <c r="BP407" s="114"/>
      <c r="BQ407" s="114"/>
      <c r="BR407" s="114"/>
      <c r="BS407" s="114"/>
    </row>
    <row r="408" spans="1:71" s="103" customFormat="1" ht="60" customHeight="1">
      <c r="A408" s="114"/>
      <c r="B408" s="115"/>
      <c r="C408" s="114"/>
      <c r="D408" s="114"/>
      <c r="E408" s="102"/>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c r="AO408" s="114"/>
      <c r="AP408" s="114"/>
      <c r="AQ408" s="114"/>
      <c r="AR408" s="114"/>
      <c r="AS408" s="114"/>
      <c r="AT408" s="114"/>
      <c r="AU408" s="114"/>
      <c r="AV408" s="114"/>
      <c r="AW408" s="114"/>
      <c r="AX408" s="114"/>
      <c r="AY408" s="114"/>
      <c r="AZ408" s="114"/>
      <c r="BA408" s="114"/>
      <c r="BB408" s="114"/>
      <c r="BC408" s="114"/>
      <c r="BD408" s="114"/>
      <c r="BE408" s="114"/>
      <c r="BF408" s="114"/>
      <c r="BG408" s="114"/>
      <c r="BH408" s="114"/>
      <c r="BI408" s="114"/>
      <c r="BJ408" s="114"/>
      <c r="BK408" s="114"/>
      <c r="BL408" s="114"/>
      <c r="BM408" s="114"/>
      <c r="BP408" s="114"/>
      <c r="BQ408" s="114"/>
      <c r="BR408" s="114"/>
      <c r="BS408" s="114"/>
    </row>
    <row r="409" spans="1:71" s="103" customFormat="1" ht="60" customHeight="1">
      <c r="A409" s="114"/>
      <c r="B409" s="115"/>
      <c r="C409" s="114"/>
      <c r="D409" s="114"/>
      <c r="E409" s="102"/>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c r="AO409" s="114"/>
      <c r="AP409" s="114"/>
      <c r="AQ409" s="114"/>
      <c r="AR409" s="114"/>
      <c r="AS409" s="114"/>
      <c r="AT409" s="114"/>
      <c r="AU409" s="114"/>
      <c r="AV409" s="114"/>
      <c r="AW409" s="114"/>
      <c r="AX409" s="114"/>
      <c r="AY409" s="114"/>
      <c r="AZ409" s="114"/>
      <c r="BA409" s="114"/>
      <c r="BB409" s="114"/>
      <c r="BC409" s="114"/>
      <c r="BD409" s="114"/>
      <c r="BE409" s="114"/>
      <c r="BF409" s="114"/>
      <c r="BG409" s="114"/>
      <c r="BH409" s="114"/>
      <c r="BI409" s="114"/>
      <c r="BJ409" s="114"/>
      <c r="BK409" s="114"/>
      <c r="BL409" s="114"/>
      <c r="BM409" s="114"/>
      <c r="BP409" s="114"/>
      <c r="BQ409" s="114"/>
      <c r="BR409" s="114"/>
      <c r="BS409" s="114"/>
    </row>
    <row r="410" spans="1:71" s="103" customFormat="1" ht="60" customHeight="1">
      <c r="A410" s="114"/>
      <c r="B410" s="115"/>
      <c r="C410" s="114"/>
      <c r="D410" s="114"/>
      <c r="E410" s="102"/>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4"/>
      <c r="AY410" s="114"/>
      <c r="AZ410" s="114"/>
      <c r="BA410" s="114"/>
      <c r="BB410" s="114"/>
      <c r="BC410" s="114"/>
      <c r="BD410" s="114"/>
      <c r="BE410" s="114"/>
      <c r="BF410" s="114"/>
      <c r="BG410" s="114"/>
      <c r="BH410" s="114"/>
      <c r="BI410" s="114"/>
      <c r="BJ410" s="114"/>
      <c r="BK410" s="114"/>
      <c r="BL410" s="114"/>
      <c r="BM410" s="114"/>
      <c r="BP410" s="114"/>
      <c r="BQ410" s="114"/>
      <c r="BR410" s="114"/>
      <c r="BS410" s="114"/>
    </row>
    <row r="411" spans="1:71" s="103" customFormat="1" ht="60" customHeight="1">
      <c r="A411" s="114"/>
      <c r="B411" s="115"/>
      <c r="C411" s="114"/>
      <c r="D411" s="114"/>
      <c r="E411" s="102"/>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c r="AO411" s="114"/>
      <c r="AP411" s="114"/>
      <c r="AQ411" s="114"/>
      <c r="AR411" s="114"/>
      <c r="AS411" s="114"/>
      <c r="AT411" s="114"/>
      <c r="AU411" s="114"/>
      <c r="AV411" s="114"/>
      <c r="AW411" s="114"/>
      <c r="AX411" s="114"/>
      <c r="AY411" s="114"/>
      <c r="AZ411" s="114"/>
      <c r="BA411" s="114"/>
      <c r="BB411" s="114"/>
      <c r="BC411" s="114"/>
      <c r="BD411" s="114"/>
      <c r="BE411" s="114"/>
      <c r="BF411" s="114"/>
      <c r="BG411" s="114"/>
      <c r="BH411" s="114"/>
      <c r="BI411" s="114"/>
      <c r="BJ411" s="114"/>
      <c r="BK411" s="114"/>
      <c r="BL411" s="114"/>
      <c r="BM411" s="114"/>
      <c r="BP411" s="114"/>
      <c r="BQ411" s="114"/>
      <c r="BR411" s="114"/>
      <c r="BS411" s="114"/>
    </row>
    <row r="412" spans="1:71" s="103" customFormat="1" ht="60" customHeight="1">
      <c r="A412" s="114"/>
      <c r="B412" s="115"/>
      <c r="C412" s="114"/>
      <c r="D412" s="114"/>
      <c r="E412" s="102"/>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c r="AO412" s="114"/>
      <c r="AP412" s="114"/>
      <c r="AQ412" s="114"/>
      <c r="AR412" s="114"/>
      <c r="AS412" s="114"/>
      <c r="AT412" s="114"/>
      <c r="AU412" s="114"/>
      <c r="AV412" s="114"/>
      <c r="AW412" s="114"/>
      <c r="AX412" s="114"/>
      <c r="AY412" s="114"/>
      <c r="AZ412" s="114"/>
      <c r="BA412" s="114"/>
      <c r="BB412" s="114"/>
      <c r="BC412" s="114"/>
      <c r="BD412" s="114"/>
      <c r="BE412" s="114"/>
      <c r="BF412" s="114"/>
      <c r="BG412" s="114"/>
      <c r="BH412" s="114"/>
      <c r="BI412" s="114"/>
      <c r="BJ412" s="114"/>
      <c r="BK412" s="114"/>
      <c r="BL412" s="114"/>
      <c r="BM412" s="114"/>
      <c r="BP412" s="114"/>
      <c r="BQ412" s="114"/>
      <c r="BR412" s="114"/>
      <c r="BS412" s="114"/>
    </row>
    <row r="413" spans="1:71" s="103" customFormat="1" ht="60" customHeight="1">
      <c r="A413" s="114"/>
      <c r="B413" s="115"/>
      <c r="C413" s="114"/>
      <c r="D413" s="114"/>
      <c r="E413" s="102"/>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c r="AO413" s="114"/>
      <c r="AP413" s="114"/>
      <c r="AQ413" s="114"/>
      <c r="AR413" s="114"/>
      <c r="AS413" s="114"/>
      <c r="AT413" s="114"/>
      <c r="AU413" s="114"/>
      <c r="AV413" s="114"/>
      <c r="AW413" s="114"/>
      <c r="AX413" s="114"/>
      <c r="AY413" s="114"/>
      <c r="AZ413" s="114"/>
      <c r="BA413" s="114"/>
      <c r="BB413" s="114"/>
      <c r="BC413" s="114"/>
      <c r="BD413" s="114"/>
      <c r="BE413" s="114"/>
      <c r="BF413" s="114"/>
      <c r="BG413" s="114"/>
      <c r="BH413" s="114"/>
      <c r="BI413" s="114"/>
      <c r="BJ413" s="114"/>
      <c r="BK413" s="114"/>
      <c r="BL413" s="114"/>
      <c r="BM413" s="114"/>
      <c r="BP413" s="114"/>
      <c r="BQ413" s="114"/>
      <c r="BR413" s="114"/>
      <c r="BS413" s="114"/>
    </row>
    <row r="414" spans="1:71" s="103" customFormat="1" ht="60" customHeight="1">
      <c r="A414" s="114"/>
      <c r="B414" s="115"/>
      <c r="C414" s="114"/>
      <c r="D414" s="114"/>
      <c r="E414" s="102"/>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c r="AO414" s="114"/>
      <c r="AP414" s="114"/>
      <c r="AQ414" s="114"/>
      <c r="AR414" s="114"/>
      <c r="AS414" s="114"/>
      <c r="AT414" s="114"/>
      <c r="AU414" s="114"/>
      <c r="AV414" s="114"/>
      <c r="AW414" s="114"/>
      <c r="AX414" s="114"/>
      <c r="AY414" s="114"/>
      <c r="AZ414" s="114"/>
      <c r="BA414" s="114"/>
      <c r="BB414" s="114"/>
      <c r="BC414" s="114"/>
      <c r="BD414" s="114"/>
      <c r="BE414" s="114"/>
      <c r="BF414" s="114"/>
      <c r="BG414" s="114"/>
      <c r="BH414" s="114"/>
      <c r="BI414" s="114"/>
      <c r="BJ414" s="114"/>
      <c r="BK414" s="114"/>
      <c r="BL414" s="114"/>
      <c r="BM414" s="114"/>
      <c r="BP414" s="114"/>
      <c r="BQ414" s="114"/>
      <c r="BR414" s="114"/>
      <c r="BS414" s="114"/>
    </row>
    <row r="415" spans="1:71" s="103" customFormat="1" ht="60" customHeight="1">
      <c r="A415" s="114"/>
      <c r="B415" s="115"/>
      <c r="C415" s="114"/>
      <c r="D415" s="114"/>
      <c r="E415" s="102"/>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c r="AO415" s="114"/>
      <c r="AP415" s="114"/>
      <c r="AQ415" s="114"/>
      <c r="AR415" s="114"/>
      <c r="AS415" s="114"/>
      <c r="AT415" s="114"/>
      <c r="AU415" s="114"/>
      <c r="AV415" s="114"/>
      <c r="AW415" s="114"/>
      <c r="AX415" s="114"/>
      <c r="AY415" s="114"/>
      <c r="AZ415" s="114"/>
      <c r="BA415" s="114"/>
      <c r="BB415" s="114"/>
      <c r="BC415" s="114"/>
      <c r="BD415" s="114"/>
      <c r="BE415" s="114"/>
      <c r="BF415" s="114"/>
      <c r="BG415" s="114"/>
      <c r="BH415" s="114"/>
      <c r="BI415" s="114"/>
      <c r="BJ415" s="114"/>
      <c r="BK415" s="114"/>
      <c r="BL415" s="114"/>
      <c r="BM415" s="114"/>
      <c r="BP415" s="114"/>
      <c r="BQ415" s="114"/>
      <c r="BR415" s="114"/>
      <c r="BS415" s="114"/>
    </row>
    <row r="416" spans="1:71" s="103" customFormat="1" ht="60" customHeight="1">
      <c r="A416" s="114"/>
      <c r="B416" s="115"/>
      <c r="C416" s="114"/>
      <c r="D416" s="114"/>
      <c r="E416" s="102"/>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c r="AO416" s="114"/>
      <c r="AP416" s="114"/>
      <c r="AQ416" s="114"/>
      <c r="AR416" s="114"/>
      <c r="AS416" s="114"/>
      <c r="AT416" s="114"/>
      <c r="AU416" s="114"/>
      <c r="AV416" s="114"/>
      <c r="AW416" s="114"/>
      <c r="AX416" s="114"/>
      <c r="AY416" s="114"/>
      <c r="AZ416" s="114"/>
      <c r="BA416" s="114"/>
      <c r="BB416" s="114"/>
      <c r="BC416" s="114"/>
      <c r="BD416" s="114"/>
      <c r="BE416" s="114"/>
      <c r="BF416" s="114"/>
      <c r="BG416" s="114"/>
      <c r="BH416" s="114"/>
      <c r="BI416" s="114"/>
      <c r="BJ416" s="114"/>
      <c r="BK416" s="114"/>
      <c r="BL416" s="114"/>
      <c r="BM416" s="114"/>
      <c r="BP416" s="114"/>
      <c r="BQ416" s="114"/>
      <c r="BR416" s="114"/>
      <c r="BS416" s="114"/>
    </row>
    <row r="417" spans="1:71" s="103" customFormat="1" ht="60" customHeight="1">
      <c r="A417" s="114"/>
      <c r="B417" s="115"/>
      <c r="C417" s="114"/>
      <c r="D417" s="114"/>
      <c r="E417" s="102"/>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c r="AO417" s="114"/>
      <c r="AP417" s="114"/>
      <c r="AQ417" s="114"/>
      <c r="AR417" s="114"/>
      <c r="AS417" s="114"/>
      <c r="AT417" s="114"/>
      <c r="AU417" s="114"/>
      <c r="AV417" s="114"/>
      <c r="AW417" s="114"/>
      <c r="AX417" s="114"/>
      <c r="AY417" s="114"/>
      <c r="AZ417" s="114"/>
      <c r="BA417" s="114"/>
      <c r="BB417" s="114"/>
      <c r="BC417" s="114"/>
      <c r="BD417" s="114"/>
      <c r="BE417" s="114"/>
      <c r="BF417" s="114"/>
      <c r="BG417" s="114"/>
      <c r="BH417" s="114"/>
      <c r="BI417" s="114"/>
      <c r="BJ417" s="114"/>
      <c r="BK417" s="114"/>
      <c r="BL417" s="114"/>
      <c r="BM417" s="114"/>
      <c r="BP417" s="114"/>
      <c r="BQ417" s="114"/>
      <c r="BR417" s="114"/>
      <c r="BS417" s="114"/>
    </row>
    <row r="418" spans="1:71" s="103" customFormat="1" ht="60" customHeight="1">
      <c r="A418" s="114"/>
      <c r="B418" s="115"/>
      <c r="C418" s="114"/>
      <c r="D418" s="114"/>
      <c r="E418" s="102"/>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c r="AO418" s="114"/>
      <c r="AP418" s="114"/>
      <c r="AQ418" s="114"/>
      <c r="AR418" s="114"/>
      <c r="AS418" s="114"/>
      <c r="AT418" s="114"/>
      <c r="AU418" s="114"/>
      <c r="AV418" s="114"/>
      <c r="AW418" s="114"/>
      <c r="AX418" s="114"/>
      <c r="AY418" s="114"/>
      <c r="AZ418" s="114"/>
      <c r="BA418" s="114"/>
      <c r="BB418" s="114"/>
      <c r="BC418" s="114"/>
      <c r="BD418" s="114"/>
      <c r="BE418" s="114"/>
      <c r="BF418" s="114"/>
      <c r="BG418" s="114"/>
      <c r="BH418" s="114"/>
      <c r="BI418" s="114"/>
      <c r="BJ418" s="114"/>
      <c r="BK418" s="114"/>
      <c r="BL418" s="114"/>
      <c r="BM418" s="114"/>
      <c r="BP418" s="114"/>
      <c r="BQ418" s="114"/>
      <c r="BR418" s="114"/>
      <c r="BS418" s="114"/>
    </row>
    <row r="419" spans="1:71" s="103" customFormat="1" ht="60" customHeight="1">
      <c r="A419" s="114"/>
      <c r="B419" s="115"/>
      <c r="C419" s="114"/>
      <c r="D419" s="114"/>
      <c r="E419" s="102"/>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c r="AO419" s="114"/>
      <c r="AP419" s="114"/>
      <c r="AQ419" s="114"/>
      <c r="AR419" s="114"/>
      <c r="AS419" s="114"/>
      <c r="AT419" s="114"/>
      <c r="AU419" s="114"/>
      <c r="AV419" s="114"/>
      <c r="AW419" s="114"/>
      <c r="AX419" s="114"/>
      <c r="AY419" s="114"/>
      <c r="AZ419" s="114"/>
      <c r="BA419" s="114"/>
      <c r="BB419" s="114"/>
      <c r="BC419" s="114"/>
      <c r="BD419" s="114"/>
      <c r="BE419" s="114"/>
      <c r="BF419" s="114"/>
      <c r="BG419" s="114"/>
      <c r="BH419" s="114"/>
      <c r="BI419" s="114"/>
      <c r="BJ419" s="114"/>
      <c r="BK419" s="114"/>
      <c r="BL419" s="114"/>
      <c r="BM419" s="114"/>
      <c r="BP419" s="114"/>
      <c r="BQ419" s="114"/>
      <c r="BR419" s="114"/>
      <c r="BS419" s="114"/>
    </row>
    <row r="420" spans="1:71" s="103" customFormat="1" ht="60" customHeight="1">
      <c r="A420" s="114"/>
      <c r="B420" s="115"/>
      <c r="C420" s="114"/>
      <c r="D420" s="114"/>
      <c r="E420" s="102"/>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c r="AO420" s="114"/>
      <c r="AP420" s="114"/>
      <c r="AQ420" s="114"/>
      <c r="AR420" s="114"/>
      <c r="AS420" s="114"/>
      <c r="AT420" s="114"/>
      <c r="AU420" s="114"/>
      <c r="AV420" s="114"/>
      <c r="AW420" s="114"/>
      <c r="AX420" s="114"/>
      <c r="AY420" s="114"/>
      <c r="AZ420" s="114"/>
      <c r="BA420" s="114"/>
      <c r="BB420" s="114"/>
      <c r="BC420" s="114"/>
      <c r="BD420" s="114"/>
      <c r="BE420" s="114"/>
      <c r="BF420" s="114"/>
      <c r="BG420" s="114"/>
      <c r="BH420" s="114"/>
      <c r="BI420" s="114"/>
      <c r="BJ420" s="114"/>
      <c r="BK420" s="114"/>
      <c r="BL420" s="114"/>
      <c r="BM420" s="114"/>
      <c r="BP420" s="114"/>
      <c r="BQ420" s="114"/>
      <c r="BR420" s="114"/>
      <c r="BS420" s="114"/>
    </row>
    <row r="421" spans="1:71" s="103" customFormat="1" ht="60" customHeight="1">
      <c r="A421" s="114"/>
      <c r="B421" s="115"/>
      <c r="C421" s="114"/>
      <c r="D421" s="114"/>
      <c r="E421" s="102"/>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c r="AO421" s="114"/>
      <c r="AP421" s="114"/>
      <c r="AQ421" s="114"/>
      <c r="AR421" s="114"/>
      <c r="AS421" s="114"/>
      <c r="AT421" s="114"/>
      <c r="AU421" s="114"/>
      <c r="AV421" s="114"/>
      <c r="AW421" s="114"/>
      <c r="AX421" s="114"/>
      <c r="AY421" s="114"/>
      <c r="AZ421" s="114"/>
      <c r="BA421" s="114"/>
      <c r="BB421" s="114"/>
      <c r="BC421" s="114"/>
      <c r="BD421" s="114"/>
      <c r="BE421" s="114"/>
      <c r="BF421" s="114"/>
      <c r="BG421" s="114"/>
      <c r="BH421" s="114"/>
      <c r="BI421" s="114"/>
      <c r="BJ421" s="114"/>
      <c r="BK421" s="114"/>
      <c r="BL421" s="114"/>
      <c r="BM421" s="114"/>
      <c r="BP421" s="114"/>
      <c r="BQ421" s="114"/>
      <c r="BR421" s="114"/>
      <c r="BS421" s="114"/>
    </row>
    <row r="422" spans="1:71" s="103" customFormat="1" ht="60" customHeight="1">
      <c r="A422" s="114"/>
      <c r="B422" s="115"/>
      <c r="C422" s="114"/>
      <c r="D422" s="114"/>
      <c r="E422" s="102"/>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c r="AO422" s="114"/>
      <c r="AP422" s="114"/>
      <c r="AQ422" s="114"/>
      <c r="AR422" s="114"/>
      <c r="AS422" s="114"/>
      <c r="AT422" s="114"/>
      <c r="AU422" s="114"/>
      <c r="AV422" s="114"/>
      <c r="AW422" s="114"/>
      <c r="AX422" s="114"/>
      <c r="AY422" s="114"/>
      <c r="AZ422" s="114"/>
      <c r="BA422" s="114"/>
      <c r="BB422" s="114"/>
      <c r="BC422" s="114"/>
      <c r="BD422" s="114"/>
      <c r="BE422" s="114"/>
      <c r="BF422" s="114"/>
      <c r="BG422" s="114"/>
      <c r="BH422" s="114"/>
      <c r="BI422" s="114"/>
      <c r="BJ422" s="114"/>
      <c r="BK422" s="114"/>
      <c r="BL422" s="114"/>
      <c r="BM422" s="114"/>
      <c r="BP422" s="114"/>
      <c r="BQ422" s="114"/>
      <c r="BR422" s="114"/>
      <c r="BS422" s="114"/>
    </row>
    <row r="423" spans="1:71" s="103" customFormat="1" ht="60" customHeight="1">
      <c r="A423" s="114"/>
      <c r="B423" s="115"/>
      <c r="C423" s="114"/>
      <c r="D423" s="114"/>
      <c r="E423" s="102"/>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c r="AO423" s="114"/>
      <c r="AP423" s="114"/>
      <c r="AQ423" s="114"/>
      <c r="AR423" s="114"/>
      <c r="AS423" s="114"/>
      <c r="AT423" s="114"/>
      <c r="AU423" s="114"/>
      <c r="AV423" s="114"/>
      <c r="AW423" s="114"/>
      <c r="AX423" s="114"/>
      <c r="AY423" s="114"/>
      <c r="AZ423" s="114"/>
      <c r="BA423" s="114"/>
      <c r="BB423" s="114"/>
      <c r="BC423" s="114"/>
      <c r="BD423" s="114"/>
      <c r="BE423" s="114"/>
      <c r="BF423" s="114"/>
      <c r="BG423" s="114"/>
      <c r="BH423" s="114"/>
      <c r="BI423" s="114"/>
      <c r="BJ423" s="114"/>
      <c r="BK423" s="114"/>
      <c r="BL423" s="114"/>
      <c r="BM423" s="114"/>
      <c r="BP423" s="114"/>
      <c r="BQ423" s="114"/>
      <c r="BR423" s="114"/>
      <c r="BS423" s="114"/>
    </row>
    <row r="424" spans="1:71" s="103" customFormat="1" ht="60" customHeight="1">
      <c r="A424" s="114"/>
      <c r="B424" s="115"/>
      <c r="C424" s="114"/>
      <c r="D424" s="114"/>
      <c r="E424" s="102"/>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c r="AO424" s="114"/>
      <c r="AP424" s="114"/>
      <c r="AQ424" s="114"/>
      <c r="AR424" s="114"/>
      <c r="AS424" s="114"/>
      <c r="AT424" s="114"/>
      <c r="AU424" s="114"/>
      <c r="AV424" s="114"/>
      <c r="AW424" s="114"/>
      <c r="AX424" s="114"/>
      <c r="AY424" s="114"/>
      <c r="AZ424" s="114"/>
      <c r="BA424" s="114"/>
      <c r="BB424" s="114"/>
      <c r="BC424" s="114"/>
      <c r="BD424" s="114"/>
      <c r="BE424" s="114"/>
      <c r="BF424" s="114"/>
      <c r="BG424" s="114"/>
      <c r="BH424" s="114"/>
      <c r="BI424" s="114"/>
      <c r="BJ424" s="114"/>
      <c r="BK424" s="114"/>
      <c r="BL424" s="114"/>
      <c r="BM424" s="114"/>
      <c r="BP424" s="114"/>
      <c r="BQ424" s="114"/>
      <c r="BR424" s="114"/>
      <c r="BS424" s="114"/>
    </row>
    <row r="425" spans="1:71" s="103" customFormat="1" ht="60" customHeight="1">
      <c r="A425" s="114"/>
      <c r="B425" s="115"/>
      <c r="C425" s="114"/>
      <c r="D425" s="114"/>
      <c r="E425" s="102"/>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c r="AO425" s="114"/>
      <c r="AP425" s="114"/>
      <c r="AQ425" s="114"/>
      <c r="AR425" s="114"/>
      <c r="AS425" s="114"/>
      <c r="AT425" s="114"/>
      <c r="AU425" s="114"/>
      <c r="AV425" s="114"/>
      <c r="AW425" s="114"/>
      <c r="AX425" s="114"/>
      <c r="AY425" s="114"/>
      <c r="AZ425" s="114"/>
      <c r="BA425" s="114"/>
      <c r="BB425" s="114"/>
      <c r="BC425" s="114"/>
      <c r="BD425" s="114"/>
      <c r="BE425" s="114"/>
      <c r="BF425" s="114"/>
      <c r="BG425" s="114"/>
      <c r="BH425" s="114"/>
      <c r="BI425" s="114"/>
      <c r="BJ425" s="114"/>
      <c r="BK425" s="114"/>
      <c r="BL425" s="114"/>
      <c r="BM425" s="114"/>
      <c r="BP425" s="114"/>
      <c r="BQ425" s="114"/>
      <c r="BR425" s="114"/>
      <c r="BS425" s="114"/>
    </row>
    <row r="426" spans="1:71" s="103" customFormat="1" ht="60" customHeight="1">
      <c r="A426" s="114"/>
      <c r="B426" s="115"/>
      <c r="C426" s="114"/>
      <c r="D426" s="114"/>
      <c r="E426" s="102"/>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c r="AO426" s="114"/>
      <c r="AP426" s="114"/>
      <c r="AQ426" s="114"/>
      <c r="AR426" s="114"/>
      <c r="AS426" s="114"/>
      <c r="AT426" s="114"/>
      <c r="AU426" s="114"/>
      <c r="AV426" s="114"/>
      <c r="AW426" s="114"/>
      <c r="AX426" s="114"/>
      <c r="AY426" s="114"/>
      <c r="AZ426" s="114"/>
      <c r="BA426" s="114"/>
      <c r="BB426" s="114"/>
      <c r="BC426" s="114"/>
      <c r="BD426" s="114"/>
      <c r="BE426" s="114"/>
      <c r="BF426" s="114"/>
      <c r="BG426" s="114"/>
      <c r="BH426" s="114"/>
      <c r="BI426" s="114"/>
      <c r="BJ426" s="114"/>
      <c r="BK426" s="114"/>
      <c r="BL426" s="114"/>
      <c r="BM426" s="114"/>
      <c r="BP426" s="114"/>
      <c r="BQ426" s="114"/>
      <c r="BR426" s="114"/>
      <c r="BS426" s="114"/>
    </row>
    <row r="427" spans="1:71" s="103" customFormat="1" ht="60" customHeight="1">
      <c r="A427" s="114"/>
      <c r="B427" s="115"/>
      <c r="C427" s="114"/>
      <c r="D427" s="114"/>
      <c r="E427" s="102"/>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c r="AV427" s="114"/>
      <c r="AW427" s="114"/>
      <c r="AX427" s="114"/>
      <c r="AY427" s="114"/>
      <c r="AZ427" s="114"/>
      <c r="BA427" s="114"/>
      <c r="BB427" s="114"/>
      <c r="BC427" s="114"/>
      <c r="BD427" s="114"/>
      <c r="BE427" s="114"/>
      <c r="BF427" s="114"/>
      <c r="BG427" s="114"/>
      <c r="BH427" s="114"/>
      <c r="BI427" s="114"/>
      <c r="BJ427" s="114"/>
      <c r="BK427" s="114"/>
      <c r="BL427" s="114"/>
      <c r="BM427" s="114"/>
      <c r="BP427" s="114"/>
      <c r="BQ427" s="114"/>
      <c r="BR427" s="114"/>
      <c r="BS427" s="114"/>
    </row>
    <row r="428" spans="1:71" s="103" customFormat="1" ht="60" customHeight="1">
      <c r="A428" s="114"/>
      <c r="B428" s="115"/>
      <c r="C428" s="114"/>
      <c r="D428" s="114"/>
      <c r="E428" s="102"/>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14"/>
      <c r="AY428" s="114"/>
      <c r="AZ428" s="114"/>
      <c r="BA428" s="114"/>
      <c r="BB428" s="114"/>
      <c r="BC428" s="114"/>
      <c r="BD428" s="114"/>
      <c r="BE428" s="114"/>
      <c r="BF428" s="114"/>
      <c r="BG428" s="114"/>
      <c r="BH428" s="114"/>
      <c r="BI428" s="114"/>
      <c r="BJ428" s="114"/>
      <c r="BK428" s="114"/>
      <c r="BL428" s="114"/>
      <c r="BM428" s="114"/>
      <c r="BP428" s="114"/>
      <c r="BQ428" s="114"/>
      <c r="BR428" s="114"/>
      <c r="BS428" s="114"/>
    </row>
    <row r="429" spans="1:71" s="103" customFormat="1" ht="60" customHeight="1">
      <c r="A429" s="114"/>
      <c r="B429" s="115"/>
      <c r="C429" s="114"/>
      <c r="D429" s="114"/>
      <c r="E429" s="102"/>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14"/>
      <c r="AY429" s="114"/>
      <c r="AZ429" s="114"/>
      <c r="BA429" s="114"/>
      <c r="BB429" s="114"/>
      <c r="BC429" s="114"/>
      <c r="BD429" s="114"/>
      <c r="BE429" s="114"/>
      <c r="BF429" s="114"/>
      <c r="BG429" s="114"/>
      <c r="BH429" s="114"/>
      <c r="BI429" s="114"/>
      <c r="BJ429" s="114"/>
      <c r="BK429" s="114"/>
      <c r="BL429" s="114"/>
      <c r="BM429" s="114"/>
      <c r="BP429" s="114"/>
      <c r="BQ429" s="114"/>
      <c r="BR429" s="114"/>
      <c r="BS429" s="114"/>
    </row>
    <row r="430" spans="1:71" s="103" customFormat="1" ht="60" customHeight="1">
      <c r="A430" s="114"/>
      <c r="B430" s="115"/>
      <c r="C430" s="114"/>
      <c r="D430" s="114"/>
      <c r="E430" s="102"/>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c r="AO430" s="114"/>
      <c r="AP430" s="114"/>
      <c r="AQ430" s="114"/>
      <c r="AR430" s="114"/>
      <c r="AS430" s="114"/>
      <c r="AT430" s="114"/>
      <c r="AU430" s="114"/>
      <c r="AV430" s="114"/>
      <c r="AW430" s="114"/>
      <c r="AX430" s="114"/>
      <c r="AY430" s="114"/>
      <c r="AZ430" s="114"/>
      <c r="BA430" s="114"/>
      <c r="BB430" s="114"/>
      <c r="BC430" s="114"/>
      <c r="BD430" s="114"/>
      <c r="BE430" s="114"/>
      <c r="BF430" s="114"/>
      <c r="BG430" s="114"/>
      <c r="BH430" s="114"/>
      <c r="BI430" s="114"/>
      <c r="BJ430" s="114"/>
      <c r="BK430" s="114"/>
      <c r="BL430" s="114"/>
      <c r="BM430" s="114"/>
      <c r="BP430" s="114"/>
      <c r="BQ430" s="114"/>
      <c r="BR430" s="114"/>
      <c r="BS430" s="114"/>
    </row>
    <row r="431" spans="1:71" s="103" customFormat="1" ht="60" customHeight="1">
      <c r="A431" s="114"/>
      <c r="B431" s="115"/>
      <c r="C431" s="114"/>
      <c r="D431" s="114"/>
      <c r="E431" s="102"/>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c r="AO431" s="114"/>
      <c r="AP431" s="114"/>
      <c r="AQ431" s="114"/>
      <c r="AR431" s="114"/>
      <c r="AS431" s="114"/>
      <c r="AT431" s="114"/>
      <c r="AU431" s="114"/>
      <c r="AV431" s="114"/>
      <c r="AW431" s="114"/>
      <c r="AX431" s="114"/>
      <c r="AY431" s="114"/>
      <c r="AZ431" s="114"/>
      <c r="BA431" s="114"/>
      <c r="BB431" s="114"/>
      <c r="BC431" s="114"/>
      <c r="BD431" s="114"/>
      <c r="BE431" s="114"/>
      <c r="BF431" s="114"/>
      <c r="BG431" s="114"/>
      <c r="BH431" s="114"/>
      <c r="BI431" s="114"/>
      <c r="BJ431" s="114"/>
      <c r="BK431" s="114"/>
      <c r="BL431" s="114"/>
      <c r="BM431" s="114"/>
      <c r="BP431" s="114"/>
      <c r="BQ431" s="114"/>
      <c r="BR431" s="114"/>
      <c r="BS431" s="114"/>
    </row>
    <row r="432" spans="1:71" s="103" customFormat="1" ht="60" customHeight="1">
      <c r="A432" s="114"/>
      <c r="B432" s="115"/>
      <c r="C432" s="114"/>
      <c r="D432" s="114"/>
      <c r="E432" s="102"/>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c r="AO432" s="114"/>
      <c r="AP432" s="114"/>
      <c r="AQ432" s="114"/>
      <c r="AR432" s="114"/>
      <c r="AS432" s="114"/>
      <c r="AT432" s="114"/>
      <c r="AU432" s="114"/>
      <c r="AV432" s="114"/>
      <c r="AW432" s="114"/>
      <c r="AX432" s="114"/>
      <c r="AY432" s="114"/>
      <c r="AZ432" s="114"/>
      <c r="BA432" s="114"/>
      <c r="BB432" s="114"/>
      <c r="BC432" s="114"/>
      <c r="BD432" s="114"/>
      <c r="BE432" s="114"/>
      <c r="BF432" s="114"/>
      <c r="BG432" s="114"/>
      <c r="BH432" s="114"/>
      <c r="BI432" s="114"/>
      <c r="BJ432" s="114"/>
      <c r="BK432" s="114"/>
      <c r="BL432" s="114"/>
      <c r="BM432" s="114"/>
      <c r="BP432" s="114"/>
      <c r="BQ432" s="114"/>
      <c r="BR432" s="114"/>
      <c r="BS432" s="114"/>
    </row>
    <row r="433" spans="1:71" s="103" customFormat="1" ht="60" customHeight="1">
      <c r="A433" s="114"/>
      <c r="B433" s="115"/>
      <c r="C433" s="114"/>
      <c r="D433" s="114"/>
      <c r="E433" s="102"/>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c r="AO433" s="114"/>
      <c r="AP433" s="114"/>
      <c r="AQ433" s="114"/>
      <c r="AR433" s="114"/>
      <c r="AS433" s="114"/>
      <c r="AT433" s="114"/>
      <c r="AU433" s="114"/>
      <c r="AV433" s="114"/>
      <c r="AW433" s="114"/>
      <c r="AX433" s="114"/>
      <c r="AY433" s="114"/>
      <c r="AZ433" s="114"/>
      <c r="BA433" s="114"/>
      <c r="BB433" s="114"/>
      <c r="BC433" s="114"/>
      <c r="BD433" s="114"/>
      <c r="BE433" s="114"/>
      <c r="BF433" s="114"/>
      <c r="BG433" s="114"/>
      <c r="BH433" s="114"/>
      <c r="BI433" s="114"/>
      <c r="BJ433" s="114"/>
      <c r="BK433" s="114"/>
      <c r="BL433" s="114"/>
      <c r="BM433" s="114"/>
      <c r="BP433" s="114"/>
      <c r="BQ433" s="114"/>
      <c r="BR433" s="114"/>
      <c r="BS433" s="114"/>
    </row>
    <row r="434" spans="1:71" s="103" customFormat="1" ht="60" customHeight="1">
      <c r="A434" s="114"/>
      <c r="B434" s="115"/>
      <c r="C434" s="114"/>
      <c r="D434" s="114"/>
      <c r="E434" s="102"/>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c r="AO434" s="114"/>
      <c r="AP434" s="114"/>
      <c r="AQ434" s="114"/>
      <c r="AR434" s="114"/>
      <c r="AS434" s="114"/>
      <c r="AT434" s="114"/>
      <c r="AU434" s="114"/>
      <c r="AV434" s="114"/>
      <c r="AW434" s="114"/>
      <c r="AX434" s="114"/>
      <c r="AY434" s="114"/>
      <c r="AZ434" s="114"/>
      <c r="BA434" s="114"/>
      <c r="BB434" s="114"/>
      <c r="BC434" s="114"/>
      <c r="BD434" s="114"/>
      <c r="BE434" s="114"/>
      <c r="BF434" s="114"/>
      <c r="BG434" s="114"/>
      <c r="BH434" s="114"/>
      <c r="BI434" s="114"/>
      <c r="BJ434" s="114"/>
      <c r="BK434" s="114"/>
      <c r="BL434" s="114"/>
      <c r="BM434" s="114"/>
      <c r="BP434" s="114"/>
      <c r="BQ434" s="114"/>
      <c r="BR434" s="114"/>
      <c r="BS434" s="114"/>
    </row>
    <row r="435" spans="1:71" s="103" customFormat="1" ht="60" customHeight="1">
      <c r="A435" s="114"/>
      <c r="B435" s="115"/>
      <c r="C435" s="114"/>
      <c r="D435" s="114"/>
      <c r="E435" s="102"/>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c r="AO435" s="114"/>
      <c r="AP435" s="114"/>
      <c r="AQ435" s="114"/>
      <c r="AR435" s="114"/>
      <c r="AS435" s="114"/>
      <c r="AT435" s="114"/>
      <c r="AU435" s="114"/>
      <c r="AV435" s="114"/>
      <c r="AW435" s="114"/>
      <c r="AX435" s="114"/>
      <c r="AY435" s="114"/>
      <c r="AZ435" s="114"/>
      <c r="BA435" s="114"/>
      <c r="BB435" s="114"/>
      <c r="BC435" s="114"/>
      <c r="BD435" s="114"/>
      <c r="BE435" s="114"/>
      <c r="BF435" s="114"/>
      <c r="BG435" s="114"/>
      <c r="BH435" s="114"/>
      <c r="BI435" s="114"/>
      <c r="BJ435" s="114"/>
      <c r="BK435" s="114"/>
      <c r="BL435" s="114"/>
      <c r="BM435" s="114"/>
      <c r="BP435" s="114"/>
      <c r="BQ435" s="114"/>
      <c r="BR435" s="114"/>
      <c r="BS435" s="114"/>
    </row>
    <row r="436" spans="1:71" s="103" customFormat="1" ht="60" customHeight="1">
      <c r="A436" s="114"/>
      <c r="B436" s="115"/>
      <c r="C436" s="114"/>
      <c r="D436" s="114"/>
      <c r="E436" s="102"/>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c r="AO436" s="114"/>
      <c r="AP436" s="114"/>
      <c r="AQ436" s="114"/>
      <c r="AR436" s="114"/>
      <c r="AS436" s="114"/>
      <c r="AT436" s="114"/>
      <c r="AU436" s="114"/>
      <c r="AV436" s="114"/>
      <c r="AW436" s="114"/>
      <c r="AX436" s="114"/>
      <c r="AY436" s="114"/>
      <c r="AZ436" s="114"/>
      <c r="BA436" s="114"/>
      <c r="BB436" s="114"/>
      <c r="BC436" s="114"/>
      <c r="BD436" s="114"/>
      <c r="BE436" s="114"/>
      <c r="BF436" s="114"/>
      <c r="BG436" s="114"/>
      <c r="BH436" s="114"/>
      <c r="BI436" s="114"/>
      <c r="BJ436" s="114"/>
      <c r="BK436" s="114"/>
      <c r="BL436" s="114"/>
      <c r="BM436" s="114"/>
      <c r="BP436" s="114"/>
      <c r="BQ436" s="114"/>
      <c r="BR436" s="114"/>
      <c r="BS436" s="114"/>
    </row>
    <row r="437" spans="1:71" s="103" customFormat="1" ht="60" customHeight="1">
      <c r="A437" s="114"/>
      <c r="B437" s="115"/>
      <c r="C437" s="114"/>
      <c r="D437" s="114"/>
      <c r="E437" s="102"/>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c r="AO437" s="114"/>
      <c r="AP437" s="114"/>
      <c r="AQ437" s="114"/>
      <c r="AR437" s="114"/>
      <c r="AS437" s="114"/>
      <c r="AT437" s="114"/>
      <c r="AU437" s="114"/>
      <c r="AV437" s="114"/>
      <c r="AW437" s="114"/>
      <c r="AX437" s="114"/>
      <c r="AY437" s="114"/>
      <c r="AZ437" s="114"/>
      <c r="BA437" s="114"/>
      <c r="BB437" s="114"/>
      <c r="BC437" s="114"/>
      <c r="BD437" s="114"/>
      <c r="BE437" s="114"/>
      <c r="BF437" s="114"/>
      <c r="BG437" s="114"/>
      <c r="BH437" s="114"/>
      <c r="BI437" s="114"/>
      <c r="BJ437" s="114"/>
      <c r="BK437" s="114"/>
      <c r="BL437" s="114"/>
      <c r="BM437" s="114"/>
      <c r="BP437" s="114"/>
      <c r="BQ437" s="114"/>
      <c r="BR437" s="114"/>
      <c r="BS437" s="114"/>
    </row>
    <row r="438" spans="1:71" s="103" customFormat="1" ht="60" customHeight="1">
      <c r="A438" s="114"/>
      <c r="B438" s="115"/>
      <c r="C438" s="114"/>
      <c r="D438" s="114"/>
      <c r="E438" s="102"/>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c r="AO438" s="114"/>
      <c r="AP438" s="114"/>
      <c r="AQ438" s="114"/>
      <c r="AR438" s="114"/>
      <c r="AS438" s="114"/>
      <c r="AT438" s="114"/>
      <c r="AU438" s="114"/>
      <c r="AV438" s="114"/>
      <c r="AW438" s="114"/>
      <c r="AX438" s="114"/>
      <c r="AY438" s="114"/>
      <c r="AZ438" s="114"/>
      <c r="BA438" s="114"/>
      <c r="BB438" s="114"/>
      <c r="BC438" s="114"/>
      <c r="BD438" s="114"/>
      <c r="BE438" s="114"/>
      <c r="BF438" s="114"/>
      <c r="BG438" s="114"/>
      <c r="BH438" s="114"/>
      <c r="BI438" s="114"/>
      <c r="BJ438" s="114"/>
      <c r="BK438" s="114"/>
      <c r="BL438" s="114"/>
      <c r="BM438" s="114"/>
      <c r="BP438" s="114"/>
      <c r="BQ438" s="114"/>
      <c r="BR438" s="114"/>
      <c r="BS438" s="114"/>
    </row>
    <row r="439" spans="1:71" s="103" customFormat="1" ht="60" customHeight="1">
      <c r="A439" s="114"/>
      <c r="B439" s="115"/>
      <c r="C439" s="114"/>
      <c r="D439" s="114"/>
      <c r="E439" s="102"/>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c r="AO439" s="114"/>
      <c r="AP439" s="114"/>
      <c r="AQ439" s="114"/>
      <c r="AR439" s="114"/>
      <c r="AS439" s="114"/>
      <c r="AT439" s="114"/>
      <c r="AU439" s="114"/>
      <c r="AV439" s="114"/>
      <c r="AW439" s="114"/>
      <c r="AX439" s="114"/>
      <c r="AY439" s="114"/>
      <c r="AZ439" s="114"/>
      <c r="BA439" s="114"/>
      <c r="BB439" s="114"/>
      <c r="BC439" s="114"/>
      <c r="BD439" s="114"/>
      <c r="BE439" s="114"/>
      <c r="BF439" s="114"/>
      <c r="BG439" s="114"/>
      <c r="BH439" s="114"/>
      <c r="BI439" s="114"/>
      <c r="BJ439" s="114"/>
      <c r="BK439" s="114"/>
      <c r="BL439" s="114"/>
      <c r="BM439" s="114"/>
      <c r="BP439" s="114"/>
      <c r="BQ439" s="114"/>
      <c r="BR439" s="114"/>
      <c r="BS439" s="114"/>
    </row>
    <row r="440" spans="1:71" s="103" customFormat="1" ht="60" customHeight="1">
      <c r="A440" s="114"/>
      <c r="B440" s="115"/>
      <c r="C440" s="114"/>
      <c r="D440" s="114"/>
      <c r="E440" s="102"/>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c r="AO440" s="114"/>
      <c r="AP440" s="114"/>
      <c r="AQ440" s="114"/>
      <c r="AR440" s="114"/>
      <c r="AS440" s="114"/>
      <c r="AT440" s="114"/>
      <c r="AU440" s="114"/>
      <c r="AV440" s="114"/>
      <c r="AW440" s="114"/>
      <c r="AX440" s="114"/>
      <c r="AY440" s="114"/>
      <c r="AZ440" s="114"/>
      <c r="BA440" s="114"/>
      <c r="BB440" s="114"/>
      <c r="BC440" s="114"/>
      <c r="BD440" s="114"/>
      <c r="BE440" s="114"/>
      <c r="BF440" s="114"/>
      <c r="BG440" s="114"/>
      <c r="BH440" s="114"/>
      <c r="BI440" s="114"/>
      <c r="BJ440" s="114"/>
      <c r="BK440" s="114"/>
      <c r="BL440" s="114"/>
      <c r="BM440" s="114"/>
      <c r="BP440" s="114"/>
      <c r="BQ440" s="114"/>
      <c r="BR440" s="114"/>
      <c r="BS440" s="114"/>
    </row>
    <row r="441" spans="1:71" s="103" customFormat="1" ht="60" customHeight="1">
      <c r="A441" s="114"/>
      <c r="B441" s="115"/>
      <c r="C441" s="114"/>
      <c r="D441" s="114"/>
      <c r="E441" s="102"/>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c r="AO441" s="114"/>
      <c r="AP441" s="114"/>
      <c r="AQ441" s="114"/>
      <c r="AR441" s="114"/>
      <c r="AS441" s="114"/>
      <c r="AT441" s="114"/>
      <c r="AU441" s="114"/>
      <c r="AV441" s="114"/>
      <c r="AW441" s="114"/>
      <c r="AX441" s="114"/>
      <c r="AY441" s="114"/>
      <c r="AZ441" s="114"/>
      <c r="BA441" s="114"/>
      <c r="BB441" s="114"/>
      <c r="BC441" s="114"/>
      <c r="BD441" s="114"/>
      <c r="BE441" s="114"/>
      <c r="BF441" s="114"/>
      <c r="BG441" s="114"/>
      <c r="BH441" s="114"/>
      <c r="BI441" s="114"/>
      <c r="BJ441" s="114"/>
      <c r="BK441" s="114"/>
      <c r="BL441" s="114"/>
      <c r="BM441" s="114"/>
      <c r="BP441" s="114"/>
      <c r="BQ441" s="114"/>
      <c r="BR441" s="114"/>
      <c r="BS441" s="114"/>
    </row>
    <row r="442" spans="1:71" s="103" customFormat="1" ht="60" customHeight="1">
      <c r="A442" s="114"/>
      <c r="B442" s="115"/>
      <c r="C442" s="114"/>
      <c r="D442" s="114"/>
      <c r="E442" s="102"/>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c r="AO442" s="114"/>
      <c r="AP442" s="114"/>
      <c r="AQ442" s="114"/>
      <c r="AR442" s="114"/>
      <c r="AS442" s="114"/>
      <c r="AT442" s="114"/>
      <c r="AU442" s="114"/>
      <c r="AV442" s="114"/>
      <c r="AW442" s="114"/>
      <c r="AX442" s="114"/>
      <c r="AY442" s="114"/>
      <c r="AZ442" s="114"/>
      <c r="BA442" s="114"/>
      <c r="BB442" s="114"/>
      <c r="BC442" s="114"/>
      <c r="BD442" s="114"/>
      <c r="BE442" s="114"/>
      <c r="BF442" s="114"/>
      <c r="BG442" s="114"/>
      <c r="BH442" s="114"/>
      <c r="BI442" s="114"/>
      <c r="BJ442" s="114"/>
      <c r="BK442" s="114"/>
      <c r="BL442" s="114"/>
      <c r="BM442" s="114"/>
      <c r="BP442" s="114"/>
      <c r="BQ442" s="114"/>
      <c r="BR442" s="114"/>
      <c r="BS442" s="114"/>
    </row>
    <row r="443" spans="1:71" s="103" customFormat="1" ht="60" customHeight="1">
      <c r="A443" s="114"/>
      <c r="B443" s="115"/>
      <c r="C443" s="114"/>
      <c r="D443" s="114"/>
      <c r="E443" s="102"/>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c r="AO443" s="114"/>
      <c r="AP443" s="114"/>
      <c r="AQ443" s="114"/>
      <c r="AR443" s="114"/>
      <c r="AS443" s="114"/>
      <c r="AT443" s="114"/>
      <c r="AU443" s="114"/>
      <c r="AV443" s="114"/>
      <c r="AW443" s="114"/>
      <c r="AX443" s="114"/>
      <c r="AY443" s="114"/>
      <c r="AZ443" s="114"/>
      <c r="BA443" s="114"/>
      <c r="BB443" s="114"/>
      <c r="BC443" s="114"/>
      <c r="BD443" s="114"/>
      <c r="BE443" s="114"/>
      <c r="BF443" s="114"/>
      <c r="BG443" s="114"/>
      <c r="BH443" s="114"/>
      <c r="BI443" s="114"/>
      <c r="BJ443" s="114"/>
      <c r="BK443" s="114"/>
      <c r="BL443" s="114"/>
      <c r="BM443" s="114"/>
      <c r="BP443" s="114"/>
      <c r="BQ443" s="114"/>
      <c r="BR443" s="114"/>
      <c r="BS443" s="114"/>
    </row>
    <row r="444" spans="1:71" s="103" customFormat="1" ht="60" customHeight="1">
      <c r="A444" s="114"/>
      <c r="B444" s="115"/>
      <c r="C444" s="114"/>
      <c r="D444" s="114"/>
      <c r="E444" s="102"/>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c r="AO444" s="114"/>
      <c r="AP444" s="114"/>
      <c r="AQ444" s="114"/>
      <c r="AR444" s="114"/>
      <c r="AS444" s="114"/>
      <c r="AT444" s="114"/>
      <c r="AU444" s="114"/>
      <c r="AV444" s="114"/>
      <c r="AW444" s="114"/>
      <c r="AX444" s="114"/>
      <c r="AY444" s="114"/>
      <c r="AZ444" s="114"/>
      <c r="BA444" s="114"/>
      <c r="BB444" s="114"/>
      <c r="BC444" s="114"/>
      <c r="BD444" s="114"/>
      <c r="BE444" s="114"/>
      <c r="BF444" s="114"/>
      <c r="BG444" s="114"/>
      <c r="BH444" s="114"/>
      <c r="BI444" s="114"/>
      <c r="BJ444" s="114"/>
      <c r="BK444" s="114"/>
      <c r="BL444" s="114"/>
      <c r="BM444" s="114"/>
      <c r="BP444" s="114"/>
      <c r="BQ444" s="114"/>
      <c r="BR444" s="114"/>
      <c r="BS444" s="114"/>
    </row>
    <row r="445" spans="1:71" s="103" customFormat="1" ht="60" customHeight="1">
      <c r="A445" s="114"/>
      <c r="B445" s="115"/>
      <c r="C445" s="114"/>
      <c r="D445" s="114"/>
      <c r="E445" s="102"/>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c r="AO445" s="114"/>
      <c r="AP445" s="114"/>
      <c r="AQ445" s="114"/>
      <c r="AR445" s="114"/>
      <c r="AS445" s="114"/>
      <c r="AT445" s="114"/>
      <c r="AU445" s="114"/>
      <c r="AV445" s="114"/>
      <c r="AW445" s="114"/>
      <c r="AX445" s="114"/>
      <c r="AY445" s="114"/>
      <c r="AZ445" s="114"/>
      <c r="BA445" s="114"/>
      <c r="BB445" s="114"/>
      <c r="BC445" s="114"/>
      <c r="BD445" s="114"/>
      <c r="BE445" s="114"/>
      <c r="BF445" s="114"/>
      <c r="BG445" s="114"/>
      <c r="BH445" s="114"/>
      <c r="BI445" s="114"/>
      <c r="BJ445" s="114"/>
      <c r="BK445" s="114"/>
      <c r="BL445" s="114"/>
      <c r="BM445" s="114"/>
      <c r="BP445" s="114"/>
      <c r="BQ445" s="114"/>
      <c r="BR445" s="114"/>
      <c r="BS445" s="114"/>
    </row>
    <row r="446" spans="1:71" s="103" customFormat="1" ht="60" customHeight="1">
      <c r="A446" s="114"/>
      <c r="B446" s="115"/>
      <c r="C446" s="114"/>
      <c r="D446" s="114"/>
      <c r="E446" s="102"/>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c r="AO446" s="114"/>
      <c r="AP446" s="114"/>
      <c r="AQ446" s="114"/>
      <c r="AR446" s="114"/>
      <c r="AS446" s="114"/>
      <c r="AT446" s="114"/>
      <c r="AU446" s="114"/>
      <c r="AV446" s="114"/>
      <c r="AW446" s="114"/>
      <c r="AX446" s="114"/>
      <c r="AY446" s="114"/>
      <c r="AZ446" s="114"/>
      <c r="BA446" s="114"/>
      <c r="BB446" s="114"/>
      <c r="BC446" s="114"/>
      <c r="BD446" s="114"/>
      <c r="BE446" s="114"/>
      <c r="BF446" s="114"/>
      <c r="BG446" s="114"/>
      <c r="BH446" s="114"/>
      <c r="BI446" s="114"/>
      <c r="BJ446" s="114"/>
      <c r="BK446" s="114"/>
      <c r="BL446" s="114"/>
      <c r="BM446" s="114"/>
      <c r="BP446" s="114"/>
      <c r="BQ446" s="114"/>
      <c r="BR446" s="114"/>
      <c r="BS446" s="114"/>
    </row>
    <row r="447" spans="1:71" s="103" customFormat="1" ht="60" customHeight="1">
      <c r="A447" s="114"/>
      <c r="B447" s="115"/>
      <c r="C447" s="114"/>
      <c r="D447" s="114"/>
      <c r="E447" s="102"/>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c r="AO447" s="114"/>
      <c r="AP447" s="114"/>
      <c r="AQ447" s="114"/>
      <c r="AR447" s="114"/>
      <c r="AS447" s="114"/>
      <c r="AT447" s="114"/>
      <c r="AU447" s="114"/>
      <c r="AV447" s="114"/>
      <c r="AW447" s="114"/>
      <c r="AX447" s="114"/>
      <c r="AY447" s="114"/>
      <c r="AZ447" s="114"/>
      <c r="BA447" s="114"/>
      <c r="BB447" s="114"/>
      <c r="BC447" s="114"/>
      <c r="BD447" s="114"/>
      <c r="BE447" s="114"/>
      <c r="BF447" s="114"/>
      <c r="BG447" s="114"/>
      <c r="BH447" s="114"/>
      <c r="BI447" s="114"/>
      <c r="BJ447" s="114"/>
      <c r="BK447" s="114"/>
      <c r="BL447" s="114"/>
      <c r="BM447" s="114"/>
      <c r="BP447" s="114"/>
      <c r="BQ447" s="114"/>
      <c r="BR447" s="114"/>
      <c r="BS447" s="114"/>
    </row>
    <row r="448" spans="1:71" s="103" customFormat="1" ht="60" customHeight="1">
      <c r="A448" s="114"/>
      <c r="B448" s="115"/>
      <c r="C448" s="114"/>
      <c r="D448" s="114"/>
      <c r="E448" s="102"/>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c r="AO448" s="114"/>
      <c r="AP448" s="114"/>
      <c r="AQ448" s="114"/>
      <c r="AR448" s="114"/>
      <c r="AS448" s="114"/>
      <c r="AT448" s="114"/>
      <c r="AU448" s="114"/>
      <c r="AV448" s="114"/>
      <c r="AW448" s="114"/>
      <c r="AX448" s="114"/>
      <c r="AY448" s="114"/>
      <c r="AZ448" s="114"/>
      <c r="BA448" s="114"/>
      <c r="BB448" s="114"/>
      <c r="BC448" s="114"/>
      <c r="BD448" s="114"/>
      <c r="BE448" s="114"/>
      <c r="BF448" s="114"/>
      <c r="BG448" s="114"/>
      <c r="BH448" s="114"/>
      <c r="BI448" s="114"/>
      <c r="BJ448" s="114"/>
      <c r="BK448" s="114"/>
      <c r="BL448" s="114"/>
      <c r="BM448" s="114"/>
      <c r="BP448" s="114"/>
      <c r="BQ448" s="114"/>
      <c r="BR448" s="114"/>
      <c r="BS448" s="114"/>
    </row>
    <row r="449" spans="1:71" s="103" customFormat="1" ht="60" customHeight="1">
      <c r="A449" s="114"/>
      <c r="B449" s="115"/>
      <c r="C449" s="114"/>
      <c r="D449" s="114"/>
      <c r="E449" s="102"/>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c r="AO449" s="114"/>
      <c r="AP449" s="114"/>
      <c r="AQ449" s="114"/>
      <c r="AR449" s="114"/>
      <c r="AS449" s="114"/>
      <c r="AT449" s="114"/>
      <c r="AU449" s="114"/>
      <c r="AV449" s="114"/>
      <c r="AW449" s="114"/>
      <c r="AX449" s="114"/>
      <c r="AY449" s="114"/>
      <c r="AZ449" s="114"/>
      <c r="BA449" s="114"/>
      <c r="BB449" s="114"/>
      <c r="BC449" s="114"/>
      <c r="BD449" s="114"/>
      <c r="BE449" s="114"/>
      <c r="BF449" s="114"/>
      <c r="BG449" s="114"/>
      <c r="BH449" s="114"/>
      <c r="BI449" s="114"/>
      <c r="BJ449" s="114"/>
      <c r="BK449" s="114"/>
      <c r="BL449" s="114"/>
      <c r="BM449" s="114"/>
      <c r="BP449" s="114"/>
      <c r="BQ449" s="114"/>
      <c r="BR449" s="114"/>
      <c r="BS449" s="114"/>
    </row>
    <row r="450" spans="1:71" s="103" customFormat="1" ht="60" customHeight="1">
      <c r="A450" s="114"/>
      <c r="B450" s="115"/>
      <c r="C450" s="114"/>
      <c r="D450" s="114"/>
      <c r="E450" s="102"/>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c r="AO450" s="114"/>
      <c r="AP450" s="114"/>
      <c r="AQ450" s="114"/>
      <c r="AR450" s="114"/>
      <c r="AS450" s="114"/>
      <c r="AT450" s="114"/>
      <c r="AU450" s="114"/>
      <c r="AV450" s="114"/>
      <c r="AW450" s="114"/>
      <c r="AX450" s="114"/>
      <c r="AY450" s="114"/>
      <c r="AZ450" s="114"/>
      <c r="BA450" s="114"/>
      <c r="BB450" s="114"/>
      <c r="BC450" s="114"/>
      <c r="BD450" s="114"/>
      <c r="BE450" s="114"/>
      <c r="BF450" s="114"/>
      <c r="BG450" s="114"/>
      <c r="BH450" s="114"/>
      <c r="BI450" s="114"/>
      <c r="BJ450" s="114"/>
      <c r="BK450" s="114"/>
      <c r="BL450" s="114"/>
      <c r="BM450" s="114"/>
      <c r="BP450" s="114"/>
      <c r="BQ450" s="114"/>
      <c r="BR450" s="114"/>
      <c r="BS450" s="114"/>
    </row>
    <row r="451" spans="1:71" s="103" customFormat="1" ht="60" customHeight="1">
      <c r="A451" s="114"/>
      <c r="B451" s="115"/>
      <c r="C451" s="114"/>
      <c r="D451" s="114"/>
      <c r="E451" s="102"/>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c r="AO451" s="114"/>
      <c r="AP451" s="114"/>
      <c r="AQ451" s="114"/>
      <c r="AR451" s="114"/>
      <c r="AS451" s="114"/>
      <c r="AT451" s="114"/>
      <c r="AU451" s="114"/>
      <c r="AV451" s="114"/>
      <c r="AW451" s="114"/>
      <c r="AX451" s="114"/>
      <c r="AY451" s="114"/>
      <c r="AZ451" s="114"/>
      <c r="BA451" s="114"/>
      <c r="BB451" s="114"/>
      <c r="BC451" s="114"/>
      <c r="BD451" s="114"/>
      <c r="BE451" s="114"/>
      <c r="BF451" s="114"/>
      <c r="BG451" s="114"/>
      <c r="BH451" s="114"/>
      <c r="BI451" s="114"/>
      <c r="BJ451" s="114"/>
      <c r="BK451" s="114"/>
      <c r="BL451" s="114"/>
      <c r="BM451" s="114"/>
      <c r="BP451" s="114"/>
      <c r="BQ451" s="114"/>
      <c r="BR451" s="114"/>
      <c r="BS451" s="114"/>
    </row>
    <row r="452" spans="1:71" s="103" customFormat="1" ht="60" customHeight="1">
      <c r="A452" s="114"/>
      <c r="B452" s="115"/>
      <c r="C452" s="114"/>
      <c r="D452" s="114"/>
      <c r="E452" s="102"/>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c r="AO452" s="114"/>
      <c r="AP452" s="114"/>
      <c r="AQ452" s="114"/>
      <c r="AR452" s="114"/>
      <c r="AS452" s="114"/>
      <c r="AT452" s="114"/>
      <c r="AU452" s="114"/>
      <c r="AV452" s="114"/>
      <c r="AW452" s="114"/>
      <c r="AX452" s="114"/>
      <c r="AY452" s="114"/>
      <c r="AZ452" s="114"/>
      <c r="BA452" s="114"/>
      <c r="BB452" s="114"/>
      <c r="BC452" s="114"/>
      <c r="BD452" s="114"/>
      <c r="BE452" s="114"/>
      <c r="BF452" s="114"/>
      <c r="BG452" s="114"/>
      <c r="BH452" s="114"/>
      <c r="BI452" s="114"/>
      <c r="BJ452" s="114"/>
      <c r="BK452" s="114"/>
      <c r="BL452" s="114"/>
      <c r="BM452" s="114"/>
      <c r="BP452" s="114"/>
      <c r="BQ452" s="114"/>
      <c r="BR452" s="114"/>
      <c r="BS452" s="114"/>
    </row>
    <row r="453" spans="1:71" s="103" customFormat="1" ht="60" customHeight="1">
      <c r="A453" s="114"/>
      <c r="B453" s="115"/>
      <c r="C453" s="114"/>
      <c r="D453" s="114"/>
      <c r="E453" s="102"/>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c r="AO453" s="114"/>
      <c r="AP453" s="114"/>
      <c r="AQ453" s="114"/>
      <c r="AR453" s="114"/>
      <c r="AS453" s="114"/>
      <c r="AT453" s="114"/>
      <c r="AU453" s="114"/>
      <c r="AV453" s="114"/>
      <c r="AW453" s="114"/>
      <c r="AX453" s="114"/>
      <c r="AY453" s="114"/>
      <c r="AZ453" s="114"/>
      <c r="BA453" s="114"/>
      <c r="BB453" s="114"/>
      <c r="BC453" s="114"/>
      <c r="BD453" s="114"/>
      <c r="BE453" s="114"/>
      <c r="BF453" s="114"/>
      <c r="BG453" s="114"/>
      <c r="BH453" s="114"/>
      <c r="BI453" s="114"/>
      <c r="BJ453" s="114"/>
      <c r="BK453" s="114"/>
      <c r="BL453" s="114"/>
      <c r="BM453" s="114"/>
      <c r="BP453" s="114"/>
      <c r="BQ453" s="114"/>
      <c r="BR453" s="114"/>
      <c r="BS453" s="114"/>
    </row>
    <row r="454" spans="1:71" s="103" customFormat="1" ht="60" customHeight="1">
      <c r="A454" s="114"/>
      <c r="B454" s="115"/>
      <c r="C454" s="114"/>
      <c r="D454" s="114"/>
      <c r="E454" s="102"/>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c r="AO454" s="114"/>
      <c r="AP454" s="114"/>
      <c r="AQ454" s="114"/>
      <c r="AR454" s="114"/>
      <c r="AS454" s="114"/>
      <c r="AT454" s="114"/>
      <c r="AU454" s="114"/>
      <c r="AV454" s="114"/>
      <c r="AW454" s="114"/>
      <c r="AX454" s="114"/>
      <c r="AY454" s="114"/>
      <c r="AZ454" s="114"/>
      <c r="BA454" s="114"/>
      <c r="BB454" s="114"/>
      <c r="BC454" s="114"/>
      <c r="BD454" s="114"/>
      <c r="BE454" s="114"/>
      <c r="BF454" s="114"/>
      <c r="BG454" s="114"/>
      <c r="BH454" s="114"/>
      <c r="BI454" s="114"/>
      <c r="BJ454" s="114"/>
      <c r="BK454" s="114"/>
      <c r="BL454" s="114"/>
      <c r="BM454" s="114"/>
      <c r="BP454" s="114"/>
      <c r="BQ454" s="114"/>
      <c r="BR454" s="114"/>
      <c r="BS454" s="114"/>
    </row>
    <row r="455" spans="1:71" s="103" customFormat="1" ht="60" customHeight="1">
      <c r="A455" s="114"/>
      <c r="B455" s="115"/>
      <c r="C455" s="114"/>
      <c r="D455" s="114"/>
      <c r="E455" s="102"/>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c r="AO455" s="114"/>
      <c r="AP455" s="114"/>
      <c r="AQ455" s="114"/>
      <c r="AR455" s="114"/>
      <c r="AS455" s="114"/>
      <c r="AT455" s="114"/>
      <c r="AU455" s="114"/>
      <c r="AV455" s="114"/>
      <c r="AW455" s="114"/>
      <c r="AX455" s="114"/>
      <c r="AY455" s="114"/>
      <c r="AZ455" s="114"/>
      <c r="BA455" s="114"/>
      <c r="BB455" s="114"/>
      <c r="BC455" s="114"/>
      <c r="BD455" s="114"/>
      <c r="BE455" s="114"/>
      <c r="BF455" s="114"/>
      <c r="BG455" s="114"/>
      <c r="BH455" s="114"/>
      <c r="BI455" s="114"/>
      <c r="BJ455" s="114"/>
      <c r="BK455" s="114"/>
      <c r="BL455" s="114"/>
      <c r="BM455" s="114"/>
      <c r="BP455" s="114"/>
      <c r="BQ455" s="114"/>
      <c r="BR455" s="114"/>
      <c r="BS455" s="114"/>
    </row>
    <row r="456" spans="1:71" s="103" customFormat="1" ht="60" customHeight="1">
      <c r="A456" s="114"/>
      <c r="B456" s="115"/>
      <c r="C456" s="114"/>
      <c r="D456" s="114"/>
      <c r="E456" s="102"/>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c r="AO456" s="114"/>
      <c r="AP456" s="114"/>
      <c r="AQ456" s="114"/>
      <c r="AR456" s="114"/>
      <c r="AS456" s="114"/>
      <c r="AT456" s="114"/>
      <c r="AU456" s="114"/>
      <c r="AV456" s="114"/>
      <c r="AW456" s="114"/>
      <c r="AX456" s="114"/>
      <c r="AY456" s="114"/>
      <c r="AZ456" s="114"/>
      <c r="BA456" s="114"/>
      <c r="BB456" s="114"/>
      <c r="BC456" s="114"/>
      <c r="BD456" s="114"/>
      <c r="BE456" s="114"/>
      <c r="BF456" s="114"/>
      <c r="BG456" s="114"/>
      <c r="BH456" s="114"/>
      <c r="BI456" s="114"/>
      <c r="BJ456" s="114"/>
      <c r="BK456" s="114"/>
      <c r="BL456" s="114"/>
      <c r="BM456" s="114"/>
      <c r="BP456" s="114"/>
      <c r="BQ456" s="114"/>
      <c r="BR456" s="114"/>
      <c r="BS456" s="114"/>
    </row>
    <row r="457" spans="1:71" s="103" customFormat="1" ht="60" customHeight="1">
      <c r="A457" s="114"/>
      <c r="B457" s="115"/>
      <c r="C457" s="114"/>
      <c r="D457" s="114"/>
      <c r="E457" s="102"/>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c r="AO457" s="114"/>
      <c r="AP457" s="114"/>
      <c r="AQ457" s="114"/>
      <c r="AR457" s="114"/>
      <c r="AS457" s="114"/>
      <c r="AT457" s="114"/>
      <c r="AU457" s="114"/>
      <c r="AV457" s="114"/>
      <c r="AW457" s="114"/>
      <c r="AX457" s="114"/>
      <c r="AY457" s="114"/>
      <c r="AZ457" s="114"/>
      <c r="BA457" s="114"/>
      <c r="BB457" s="114"/>
      <c r="BC457" s="114"/>
      <c r="BD457" s="114"/>
      <c r="BE457" s="114"/>
      <c r="BF457" s="114"/>
      <c r="BG457" s="114"/>
      <c r="BH457" s="114"/>
      <c r="BI457" s="114"/>
      <c r="BJ457" s="114"/>
      <c r="BK457" s="114"/>
      <c r="BL457" s="114"/>
      <c r="BM457" s="114"/>
      <c r="BP457" s="114"/>
      <c r="BQ457" s="114"/>
      <c r="BR457" s="114"/>
      <c r="BS457" s="114"/>
    </row>
    <row r="458" spans="1:71" s="103" customFormat="1" ht="60" customHeight="1">
      <c r="A458" s="114"/>
      <c r="B458" s="115"/>
      <c r="C458" s="114"/>
      <c r="D458" s="114"/>
      <c r="E458" s="102"/>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c r="AO458" s="114"/>
      <c r="AP458" s="114"/>
      <c r="AQ458" s="114"/>
      <c r="AR458" s="114"/>
      <c r="AS458" s="114"/>
      <c r="AT458" s="114"/>
      <c r="AU458" s="114"/>
      <c r="AV458" s="114"/>
      <c r="AW458" s="114"/>
      <c r="AX458" s="114"/>
      <c r="AY458" s="114"/>
      <c r="AZ458" s="114"/>
      <c r="BA458" s="114"/>
      <c r="BB458" s="114"/>
      <c r="BC458" s="114"/>
      <c r="BD458" s="114"/>
      <c r="BE458" s="114"/>
      <c r="BF458" s="114"/>
      <c r="BG458" s="114"/>
      <c r="BH458" s="114"/>
      <c r="BI458" s="114"/>
      <c r="BJ458" s="114"/>
      <c r="BK458" s="114"/>
      <c r="BL458" s="114"/>
      <c r="BM458" s="114"/>
      <c r="BP458" s="114"/>
      <c r="BQ458" s="114"/>
      <c r="BR458" s="114"/>
      <c r="BS458" s="114"/>
    </row>
    <row r="459" spans="1:71" s="103" customFormat="1" ht="60" customHeight="1">
      <c r="A459" s="114"/>
      <c r="B459" s="115"/>
      <c r="C459" s="114"/>
      <c r="D459" s="114"/>
      <c r="E459" s="102"/>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c r="AO459" s="114"/>
      <c r="AP459" s="114"/>
      <c r="AQ459" s="114"/>
      <c r="AR459" s="114"/>
      <c r="AS459" s="114"/>
      <c r="AT459" s="114"/>
      <c r="AU459" s="114"/>
      <c r="AV459" s="114"/>
      <c r="AW459" s="114"/>
      <c r="AX459" s="114"/>
      <c r="AY459" s="114"/>
      <c r="AZ459" s="114"/>
      <c r="BA459" s="114"/>
      <c r="BB459" s="114"/>
      <c r="BC459" s="114"/>
      <c r="BD459" s="114"/>
      <c r="BE459" s="114"/>
      <c r="BF459" s="114"/>
      <c r="BG459" s="114"/>
      <c r="BH459" s="114"/>
      <c r="BI459" s="114"/>
      <c r="BJ459" s="114"/>
      <c r="BK459" s="114"/>
      <c r="BL459" s="114"/>
      <c r="BM459" s="114"/>
      <c r="BP459" s="114"/>
      <c r="BQ459" s="114"/>
      <c r="BR459" s="114"/>
      <c r="BS459" s="114"/>
    </row>
    <row r="460" spans="1:71" s="103" customFormat="1" ht="60" customHeight="1">
      <c r="A460" s="114"/>
      <c r="B460" s="115"/>
      <c r="C460" s="114"/>
      <c r="D460" s="114"/>
      <c r="E460" s="102"/>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c r="AO460" s="114"/>
      <c r="AP460" s="114"/>
      <c r="AQ460" s="114"/>
      <c r="AR460" s="114"/>
      <c r="AS460" s="114"/>
      <c r="AT460" s="114"/>
      <c r="AU460" s="114"/>
      <c r="AV460" s="114"/>
      <c r="AW460" s="114"/>
      <c r="AX460" s="114"/>
      <c r="AY460" s="114"/>
      <c r="AZ460" s="114"/>
      <c r="BA460" s="114"/>
      <c r="BB460" s="114"/>
      <c r="BC460" s="114"/>
      <c r="BD460" s="114"/>
      <c r="BE460" s="114"/>
      <c r="BF460" s="114"/>
      <c r="BG460" s="114"/>
      <c r="BH460" s="114"/>
      <c r="BI460" s="114"/>
      <c r="BJ460" s="114"/>
      <c r="BK460" s="114"/>
      <c r="BL460" s="114"/>
      <c r="BM460" s="114"/>
      <c r="BP460" s="114"/>
      <c r="BQ460" s="114"/>
      <c r="BR460" s="114"/>
      <c r="BS460" s="114"/>
    </row>
    <row r="461" spans="1:71" s="103" customFormat="1" ht="60" customHeight="1">
      <c r="A461" s="114"/>
      <c r="B461" s="115"/>
      <c r="C461" s="114"/>
      <c r="D461" s="114"/>
      <c r="E461" s="102"/>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c r="AO461" s="114"/>
      <c r="AP461" s="114"/>
      <c r="AQ461" s="114"/>
      <c r="AR461" s="114"/>
      <c r="AS461" s="114"/>
      <c r="AT461" s="114"/>
      <c r="AU461" s="114"/>
      <c r="AV461" s="114"/>
      <c r="AW461" s="114"/>
      <c r="AX461" s="114"/>
      <c r="AY461" s="114"/>
      <c r="AZ461" s="114"/>
      <c r="BA461" s="114"/>
      <c r="BB461" s="114"/>
      <c r="BC461" s="114"/>
      <c r="BD461" s="114"/>
      <c r="BE461" s="114"/>
      <c r="BF461" s="114"/>
      <c r="BG461" s="114"/>
      <c r="BH461" s="114"/>
      <c r="BI461" s="114"/>
      <c r="BJ461" s="114"/>
      <c r="BK461" s="114"/>
      <c r="BL461" s="114"/>
      <c r="BM461" s="114"/>
      <c r="BP461" s="114"/>
      <c r="BQ461" s="114"/>
      <c r="BR461" s="114"/>
      <c r="BS461" s="114"/>
    </row>
    <row r="462" spans="1:71" s="103" customFormat="1" ht="60" customHeight="1">
      <c r="A462" s="114"/>
      <c r="B462" s="115"/>
      <c r="C462" s="114"/>
      <c r="D462" s="114"/>
      <c r="E462" s="102"/>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c r="AO462" s="114"/>
      <c r="AP462" s="114"/>
      <c r="AQ462" s="114"/>
      <c r="AR462" s="114"/>
      <c r="AS462" s="114"/>
      <c r="AT462" s="114"/>
      <c r="AU462" s="114"/>
      <c r="AV462" s="114"/>
      <c r="AW462" s="114"/>
      <c r="AX462" s="114"/>
      <c r="AY462" s="114"/>
      <c r="AZ462" s="114"/>
      <c r="BA462" s="114"/>
      <c r="BB462" s="114"/>
      <c r="BC462" s="114"/>
      <c r="BD462" s="114"/>
      <c r="BE462" s="114"/>
      <c r="BF462" s="114"/>
      <c r="BG462" s="114"/>
      <c r="BH462" s="114"/>
      <c r="BI462" s="114"/>
      <c r="BJ462" s="114"/>
      <c r="BK462" s="114"/>
      <c r="BL462" s="114"/>
      <c r="BM462" s="114"/>
      <c r="BP462" s="114"/>
      <c r="BQ462" s="114"/>
      <c r="BR462" s="114"/>
      <c r="BS462" s="114"/>
    </row>
    <row r="463" spans="1:71" s="103" customFormat="1" ht="60" customHeight="1">
      <c r="A463" s="114"/>
      <c r="B463" s="115"/>
      <c r="C463" s="114"/>
      <c r="D463" s="114"/>
      <c r="E463" s="102"/>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c r="AO463" s="114"/>
      <c r="AP463" s="114"/>
      <c r="AQ463" s="114"/>
      <c r="AR463" s="114"/>
      <c r="AS463" s="114"/>
      <c r="AT463" s="114"/>
      <c r="AU463" s="114"/>
      <c r="AV463" s="114"/>
      <c r="AW463" s="114"/>
      <c r="AX463" s="114"/>
      <c r="AY463" s="114"/>
      <c r="AZ463" s="114"/>
      <c r="BA463" s="114"/>
      <c r="BB463" s="114"/>
      <c r="BC463" s="114"/>
      <c r="BD463" s="114"/>
      <c r="BE463" s="114"/>
      <c r="BF463" s="114"/>
      <c r="BG463" s="114"/>
      <c r="BH463" s="114"/>
      <c r="BI463" s="114"/>
      <c r="BJ463" s="114"/>
      <c r="BK463" s="114"/>
      <c r="BL463" s="114"/>
      <c r="BM463" s="114"/>
      <c r="BP463" s="114"/>
      <c r="BQ463" s="114"/>
      <c r="BR463" s="114"/>
      <c r="BS463" s="114"/>
    </row>
    <row r="464" spans="1:71" s="103" customFormat="1" ht="60" customHeight="1">
      <c r="A464" s="114"/>
      <c r="B464" s="115"/>
      <c r="C464" s="114"/>
      <c r="D464" s="114"/>
      <c r="E464" s="102"/>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4"/>
      <c r="AY464" s="114"/>
      <c r="AZ464" s="114"/>
      <c r="BA464" s="114"/>
      <c r="BB464" s="114"/>
      <c r="BC464" s="114"/>
      <c r="BD464" s="114"/>
      <c r="BE464" s="114"/>
      <c r="BF464" s="114"/>
      <c r="BG464" s="114"/>
      <c r="BH464" s="114"/>
      <c r="BI464" s="114"/>
      <c r="BJ464" s="114"/>
      <c r="BK464" s="114"/>
      <c r="BL464" s="114"/>
      <c r="BM464" s="114"/>
      <c r="BP464" s="114"/>
      <c r="BQ464" s="114"/>
      <c r="BR464" s="114"/>
      <c r="BS464" s="114"/>
    </row>
    <row r="465" spans="1:71" s="103" customFormat="1" ht="60" customHeight="1">
      <c r="A465" s="114"/>
      <c r="B465" s="115"/>
      <c r="C465" s="114"/>
      <c r="D465" s="114"/>
      <c r="E465" s="102"/>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c r="AO465" s="114"/>
      <c r="AP465" s="114"/>
      <c r="AQ465" s="114"/>
      <c r="AR465" s="114"/>
      <c r="AS465" s="114"/>
      <c r="AT465" s="114"/>
      <c r="AU465" s="114"/>
      <c r="AV465" s="114"/>
      <c r="AW465" s="114"/>
      <c r="AX465" s="114"/>
      <c r="AY465" s="114"/>
      <c r="AZ465" s="114"/>
      <c r="BA465" s="114"/>
      <c r="BB465" s="114"/>
      <c r="BC465" s="114"/>
      <c r="BD465" s="114"/>
      <c r="BE465" s="114"/>
      <c r="BF465" s="114"/>
      <c r="BG465" s="114"/>
      <c r="BH465" s="114"/>
      <c r="BI465" s="114"/>
      <c r="BJ465" s="114"/>
      <c r="BK465" s="114"/>
      <c r="BL465" s="114"/>
      <c r="BM465" s="114"/>
      <c r="BP465" s="114"/>
      <c r="BQ465" s="114"/>
      <c r="BR465" s="114"/>
      <c r="BS465" s="114"/>
    </row>
    <row r="466" spans="1:71" s="103" customFormat="1" ht="60" customHeight="1">
      <c r="A466" s="114"/>
      <c r="B466" s="115"/>
      <c r="C466" s="114"/>
      <c r="D466" s="114"/>
      <c r="E466" s="102"/>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c r="AO466" s="114"/>
      <c r="AP466" s="114"/>
      <c r="AQ466" s="114"/>
      <c r="AR466" s="114"/>
      <c r="AS466" s="114"/>
      <c r="AT466" s="114"/>
      <c r="AU466" s="114"/>
      <c r="AV466" s="114"/>
      <c r="AW466" s="114"/>
      <c r="AX466" s="114"/>
      <c r="AY466" s="114"/>
      <c r="AZ466" s="114"/>
      <c r="BA466" s="114"/>
      <c r="BB466" s="114"/>
      <c r="BC466" s="114"/>
      <c r="BD466" s="114"/>
      <c r="BE466" s="114"/>
      <c r="BF466" s="114"/>
      <c r="BG466" s="114"/>
      <c r="BH466" s="114"/>
      <c r="BI466" s="114"/>
      <c r="BJ466" s="114"/>
      <c r="BK466" s="114"/>
      <c r="BL466" s="114"/>
      <c r="BM466" s="114"/>
      <c r="BP466" s="114"/>
      <c r="BQ466" s="114"/>
      <c r="BR466" s="114"/>
      <c r="BS466" s="114"/>
    </row>
    <row r="467" spans="1:71" s="103" customFormat="1" ht="60" customHeight="1">
      <c r="A467" s="114"/>
      <c r="B467" s="115"/>
      <c r="C467" s="114"/>
      <c r="D467" s="114"/>
      <c r="E467" s="102"/>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c r="AO467" s="114"/>
      <c r="AP467" s="114"/>
      <c r="AQ467" s="114"/>
      <c r="AR467" s="114"/>
      <c r="AS467" s="114"/>
      <c r="AT467" s="114"/>
      <c r="AU467" s="114"/>
      <c r="AV467" s="114"/>
      <c r="AW467" s="114"/>
      <c r="AX467" s="114"/>
      <c r="AY467" s="114"/>
      <c r="AZ467" s="114"/>
      <c r="BA467" s="114"/>
      <c r="BB467" s="114"/>
      <c r="BC467" s="114"/>
      <c r="BD467" s="114"/>
      <c r="BE467" s="114"/>
      <c r="BF467" s="114"/>
      <c r="BG467" s="114"/>
      <c r="BH467" s="114"/>
      <c r="BI467" s="114"/>
      <c r="BJ467" s="114"/>
      <c r="BK467" s="114"/>
      <c r="BL467" s="114"/>
      <c r="BM467" s="114"/>
      <c r="BP467" s="114"/>
      <c r="BQ467" s="114"/>
      <c r="BR467" s="114"/>
      <c r="BS467" s="114"/>
    </row>
    <row r="468" spans="1:71" s="103" customFormat="1" ht="60" customHeight="1">
      <c r="A468" s="114"/>
      <c r="B468" s="115"/>
      <c r="C468" s="114"/>
      <c r="D468" s="114"/>
      <c r="E468" s="102"/>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c r="AO468" s="114"/>
      <c r="AP468" s="114"/>
      <c r="AQ468" s="114"/>
      <c r="AR468" s="114"/>
      <c r="AS468" s="114"/>
      <c r="AT468" s="114"/>
      <c r="AU468" s="114"/>
      <c r="AV468" s="114"/>
      <c r="AW468" s="114"/>
      <c r="AX468" s="114"/>
      <c r="AY468" s="114"/>
      <c r="AZ468" s="114"/>
      <c r="BA468" s="114"/>
      <c r="BB468" s="114"/>
      <c r="BC468" s="114"/>
      <c r="BD468" s="114"/>
      <c r="BE468" s="114"/>
      <c r="BF468" s="114"/>
      <c r="BG468" s="114"/>
      <c r="BH468" s="114"/>
      <c r="BI468" s="114"/>
      <c r="BJ468" s="114"/>
      <c r="BK468" s="114"/>
      <c r="BL468" s="114"/>
      <c r="BM468" s="114"/>
      <c r="BP468" s="114"/>
      <c r="BQ468" s="114"/>
      <c r="BR468" s="114"/>
      <c r="BS468" s="114"/>
    </row>
    <row r="469" spans="1:71" s="103" customFormat="1" ht="60" customHeight="1">
      <c r="A469" s="114"/>
      <c r="B469" s="115"/>
      <c r="C469" s="114"/>
      <c r="D469" s="114"/>
      <c r="E469" s="102"/>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c r="AO469" s="114"/>
      <c r="AP469" s="114"/>
      <c r="AQ469" s="114"/>
      <c r="AR469" s="114"/>
      <c r="AS469" s="114"/>
      <c r="AT469" s="114"/>
      <c r="AU469" s="114"/>
      <c r="AV469" s="114"/>
      <c r="AW469" s="114"/>
      <c r="AX469" s="114"/>
      <c r="AY469" s="114"/>
      <c r="AZ469" s="114"/>
      <c r="BA469" s="114"/>
      <c r="BB469" s="114"/>
      <c r="BC469" s="114"/>
      <c r="BD469" s="114"/>
      <c r="BE469" s="114"/>
      <c r="BF469" s="114"/>
      <c r="BG469" s="114"/>
      <c r="BH469" s="114"/>
      <c r="BI469" s="114"/>
      <c r="BJ469" s="114"/>
      <c r="BK469" s="114"/>
      <c r="BL469" s="114"/>
      <c r="BM469" s="114"/>
      <c r="BP469" s="114"/>
      <c r="BQ469" s="114"/>
      <c r="BR469" s="114"/>
      <c r="BS469" s="114"/>
    </row>
    <row r="470" spans="1:71" s="103" customFormat="1" ht="60" customHeight="1">
      <c r="A470" s="114"/>
      <c r="B470" s="115"/>
      <c r="C470" s="114"/>
      <c r="D470" s="114"/>
      <c r="E470" s="102"/>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c r="AO470" s="114"/>
      <c r="AP470" s="114"/>
      <c r="AQ470" s="114"/>
      <c r="AR470" s="114"/>
      <c r="AS470" s="114"/>
      <c r="AT470" s="114"/>
      <c r="AU470" s="114"/>
      <c r="AV470" s="114"/>
      <c r="AW470" s="114"/>
      <c r="AX470" s="114"/>
      <c r="AY470" s="114"/>
      <c r="AZ470" s="114"/>
      <c r="BA470" s="114"/>
      <c r="BB470" s="114"/>
      <c r="BC470" s="114"/>
      <c r="BD470" s="114"/>
      <c r="BE470" s="114"/>
      <c r="BF470" s="114"/>
      <c r="BG470" s="114"/>
      <c r="BH470" s="114"/>
      <c r="BI470" s="114"/>
      <c r="BJ470" s="114"/>
      <c r="BK470" s="114"/>
      <c r="BL470" s="114"/>
      <c r="BM470" s="114"/>
      <c r="BP470" s="114"/>
      <c r="BQ470" s="114"/>
      <c r="BR470" s="114"/>
      <c r="BS470" s="114"/>
    </row>
    <row r="471" spans="1:71" s="103" customFormat="1" ht="60" customHeight="1">
      <c r="A471" s="114"/>
      <c r="B471" s="115"/>
      <c r="C471" s="114"/>
      <c r="D471" s="114"/>
      <c r="E471" s="102"/>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c r="AO471" s="114"/>
      <c r="AP471" s="114"/>
      <c r="AQ471" s="114"/>
      <c r="AR471" s="114"/>
      <c r="AS471" s="114"/>
      <c r="AT471" s="114"/>
      <c r="AU471" s="114"/>
      <c r="AV471" s="114"/>
      <c r="AW471" s="114"/>
      <c r="AX471" s="114"/>
      <c r="AY471" s="114"/>
      <c r="AZ471" s="114"/>
      <c r="BA471" s="114"/>
      <c r="BB471" s="114"/>
      <c r="BC471" s="114"/>
      <c r="BD471" s="114"/>
      <c r="BE471" s="114"/>
      <c r="BF471" s="114"/>
      <c r="BG471" s="114"/>
      <c r="BH471" s="114"/>
      <c r="BI471" s="114"/>
      <c r="BJ471" s="114"/>
      <c r="BK471" s="114"/>
      <c r="BL471" s="114"/>
      <c r="BM471" s="114"/>
      <c r="BP471" s="114"/>
      <c r="BQ471" s="114"/>
      <c r="BR471" s="114"/>
      <c r="BS471" s="114"/>
    </row>
    <row r="472" spans="1:71" s="103" customFormat="1" ht="60" customHeight="1">
      <c r="A472" s="114"/>
      <c r="B472" s="115"/>
      <c r="C472" s="114"/>
      <c r="D472" s="114"/>
      <c r="E472" s="102"/>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c r="AO472" s="114"/>
      <c r="AP472" s="114"/>
      <c r="AQ472" s="114"/>
      <c r="AR472" s="114"/>
      <c r="AS472" s="114"/>
      <c r="AT472" s="114"/>
      <c r="AU472" s="114"/>
      <c r="AV472" s="114"/>
      <c r="AW472" s="114"/>
      <c r="AX472" s="114"/>
      <c r="AY472" s="114"/>
      <c r="AZ472" s="114"/>
      <c r="BA472" s="114"/>
      <c r="BB472" s="114"/>
      <c r="BC472" s="114"/>
      <c r="BD472" s="114"/>
      <c r="BE472" s="114"/>
      <c r="BF472" s="114"/>
      <c r="BG472" s="114"/>
      <c r="BH472" s="114"/>
      <c r="BI472" s="114"/>
      <c r="BJ472" s="114"/>
      <c r="BK472" s="114"/>
      <c r="BL472" s="114"/>
      <c r="BM472" s="114"/>
      <c r="BP472" s="114"/>
      <c r="BQ472" s="114"/>
      <c r="BR472" s="114"/>
      <c r="BS472" s="114"/>
    </row>
    <row r="473" spans="1:71" s="103" customFormat="1" ht="60" customHeight="1">
      <c r="A473" s="114"/>
      <c r="B473" s="115"/>
      <c r="C473" s="114"/>
      <c r="D473" s="114"/>
      <c r="E473" s="102"/>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c r="AO473" s="114"/>
      <c r="AP473" s="114"/>
      <c r="AQ473" s="114"/>
      <c r="AR473" s="114"/>
      <c r="AS473" s="114"/>
      <c r="AT473" s="114"/>
      <c r="AU473" s="114"/>
      <c r="AV473" s="114"/>
      <c r="AW473" s="114"/>
      <c r="AX473" s="114"/>
      <c r="AY473" s="114"/>
      <c r="AZ473" s="114"/>
      <c r="BA473" s="114"/>
      <c r="BB473" s="114"/>
      <c r="BC473" s="114"/>
      <c r="BD473" s="114"/>
      <c r="BE473" s="114"/>
      <c r="BF473" s="114"/>
      <c r="BG473" s="114"/>
      <c r="BH473" s="114"/>
      <c r="BI473" s="114"/>
      <c r="BJ473" s="114"/>
      <c r="BK473" s="114"/>
      <c r="BL473" s="114"/>
      <c r="BM473" s="114"/>
      <c r="BP473" s="114"/>
      <c r="BQ473" s="114"/>
      <c r="BR473" s="114"/>
      <c r="BS473" s="114"/>
    </row>
    <row r="474" spans="1:71" s="103" customFormat="1" ht="60" customHeight="1">
      <c r="A474" s="114"/>
      <c r="B474" s="115"/>
      <c r="C474" s="114"/>
      <c r="D474" s="114"/>
      <c r="E474" s="102"/>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c r="AO474" s="114"/>
      <c r="AP474" s="114"/>
      <c r="AQ474" s="114"/>
      <c r="AR474" s="114"/>
      <c r="AS474" s="114"/>
      <c r="AT474" s="114"/>
      <c r="AU474" s="114"/>
      <c r="AV474" s="114"/>
      <c r="AW474" s="114"/>
      <c r="AX474" s="114"/>
      <c r="AY474" s="114"/>
      <c r="AZ474" s="114"/>
      <c r="BA474" s="114"/>
      <c r="BB474" s="114"/>
      <c r="BC474" s="114"/>
      <c r="BD474" s="114"/>
      <c r="BE474" s="114"/>
      <c r="BF474" s="114"/>
      <c r="BG474" s="114"/>
      <c r="BH474" s="114"/>
      <c r="BI474" s="114"/>
      <c r="BJ474" s="114"/>
      <c r="BK474" s="114"/>
      <c r="BL474" s="114"/>
      <c r="BM474" s="114"/>
      <c r="BP474" s="114"/>
      <c r="BQ474" s="114"/>
      <c r="BR474" s="114"/>
      <c r="BS474" s="114"/>
    </row>
    <row r="475" spans="1:71" s="103" customFormat="1" ht="60" customHeight="1">
      <c r="A475" s="114"/>
      <c r="B475" s="115"/>
      <c r="C475" s="114"/>
      <c r="D475" s="114"/>
      <c r="E475" s="102"/>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c r="AO475" s="114"/>
      <c r="AP475" s="114"/>
      <c r="AQ475" s="114"/>
      <c r="AR475" s="114"/>
      <c r="AS475" s="114"/>
      <c r="AT475" s="114"/>
      <c r="AU475" s="114"/>
      <c r="AV475" s="114"/>
      <c r="AW475" s="114"/>
      <c r="AX475" s="114"/>
      <c r="AY475" s="114"/>
      <c r="AZ475" s="114"/>
      <c r="BA475" s="114"/>
      <c r="BB475" s="114"/>
      <c r="BC475" s="114"/>
      <c r="BD475" s="114"/>
      <c r="BE475" s="114"/>
      <c r="BF475" s="114"/>
      <c r="BG475" s="114"/>
      <c r="BH475" s="114"/>
      <c r="BI475" s="114"/>
      <c r="BJ475" s="114"/>
      <c r="BK475" s="114"/>
      <c r="BL475" s="114"/>
      <c r="BM475" s="114"/>
      <c r="BP475" s="114"/>
      <c r="BQ475" s="114"/>
      <c r="BR475" s="114"/>
      <c r="BS475" s="114"/>
    </row>
    <row r="476" spans="1:71" s="103" customFormat="1" ht="60" customHeight="1">
      <c r="A476" s="114"/>
      <c r="B476" s="115"/>
      <c r="C476" s="114"/>
      <c r="D476" s="114"/>
      <c r="E476" s="102"/>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c r="AO476" s="114"/>
      <c r="AP476" s="114"/>
      <c r="AQ476" s="114"/>
      <c r="AR476" s="114"/>
      <c r="AS476" s="114"/>
      <c r="AT476" s="114"/>
      <c r="AU476" s="114"/>
      <c r="AV476" s="114"/>
      <c r="AW476" s="114"/>
      <c r="AX476" s="114"/>
      <c r="AY476" s="114"/>
      <c r="AZ476" s="114"/>
      <c r="BA476" s="114"/>
      <c r="BB476" s="114"/>
      <c r="BC476" s="114"/>
      <c r="BD476" s="114"/>
      <c r="BE476" s="114"/>
      <c r="BF476" s="114"/>
      <c r="BG476" s="114"/>
      <c r="BH476" s="114"/>
      <c r="BI476" s="114"/>
      <c r="BJ476" s="114"/>
      <c r="BK476" s="114"/>
      <c r="BL476" s="114"/>
      <c r="BM476" s="114"/>
      <c r="BP476" s="114"/>
      <c r="BQ476" s="114"/>
      <c r="BR476" s="114"/>
      <c r="BS476" s="114"/>
    </row>
    <row r="477" spans="1:71" s="103" customFormat="1" ht="60" customHeight="1">
      <c r="A477" s="114"/>
      <c r="B477" s="115"/>
      <c r="C477" s="114"/>
      <c r="D477" s="114"/>
      <c r="E477" s="102"/>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c r="AO477" s="114"/>
      <c r="AP477" s="114"/>
      <c r="AQ477" s="114"/>
      <c r="AR477" s="114"/>
      <c r="AS477" s="114"/>
      <c r="AT477" s="114"/>
      <c r="AU477" s="114"/>
      <c r="AV477" s="114"/>
      <c r="AW477" s="114"/>
      <c r="AX477" s="114"/>
      <c r="AY477" s="114"/>
      <c r="AZ477" s="114"/>
      <c r="BA477" s="114"/>
      <c r="BB477" s="114"/>
      <c r="BC477" s="114"/>
      <c r="BD477" s="114"/>
      <c r="BE477" s="114"/>
      <c r="BF477" s="114"/>
      <c r="BG477" s="114"/>
      <c r="BH477" s="114"/>
      <c r="BI477" s="114"/>
      <c r="BJ477" s="114"/>
      <c r="BK477" s="114"/>
      <c r="BL477" s="114"/>
      <c r="BM477" s="114"/>
      <c r="BP477" s="114"/>
      <c r="BQ477" s="114"/>
      <c r="BR477" s="114"/>
      <c r="BS477" s="114"/>
    </row>
    <row r="478" spans="1:71" s="103" customFormat="1" ht="60" customHeight="1">
      <c r="A478" s="114"/>
      <c r="B478" s="115"/>
      <c r="C478" s="114"/>
      <c r="D478" s="114"/>
      <c r="E478" s="102"/>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c r="AO478" s="114"/>
      <c r="AP478" s="114"/>
      <c r="AQ478" s="114"/>
      <c r="AR478" s="114"/>
      <c r="AS478" s="114"/>
      <c r="AT478" s="114"/>
      <c r="AU478" s="114"/>
      <c r="AV478" s="114"/>
      <c r="AW478" s="114"/>
      <c r="AX478" s="114"/>
      <c r="AY478" s="114"/>
      <c r="AZ478" s="114"/>
      <c r="BA478" s="114"/>
      <c r="BB478" s="114"/>
      <c r="BC478" s="114"/>
      <c r="BD478" s="114"/>
      <c r="BE478" s="114"/>
      <c r="BF478" s="114"/>
      <c r="BG478" s="114"/>
      <c r="BH478" s="114"/>
      <c r="BI478" s="114"/>
      <c r="BJ478" s="114"/>
      <c r="BK478" s="114"/>
      <c r="BL478" s="114"/>
      <c r="BM478" s="114"/>
      <c r="BP478" s="114"/>
      <c r="BQ478" s="114"/>
      <c r="BR478" s="114"/>
      <c r="BS478" s="114"/>
    </row>
    <row r="479" spans="1:71" s="103" customFormat="1" ht="60" customHeight="1">
      <c r="A479" s="114"/>
      <c r="B479" s="115"/>
      <c r="C479" s="114"/>
      <c r="D479" s="114"/>
      <c r="E479" s="102"/>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c r="AO479" s="114"/>
      <c r="AP479" s="114"/>
      <c r="AQ479" s="114"/>
      <c r="AR479" s="114"/>
      <c r="AS479" s="114"/>
      <c r="AT479" s="114"/>
      <c r="AU479" s="114"/>
      <c r="AV479" s="114"/>
      <c r="AW479" s="114"/>
      <c r="AX479" s="114"/>
      <c r="AY479" s="114"/>
      <c r="AZ479" s="114"/>
      <c r="BA479" s="114"/>
      <c r="BB479" s="114"/>
      <c r="BC479" s="114"/>
      <c r="BD479" s="114"/>
      <c r="BE479" s="114"/>
      <c r="BF479" s="114"/>
      <c r="BG479" s="114"/>
      <c r="BH479" s="114"/>
      <c r="BI479" s="114"/>
      <c r="BJ479" s="114"/>
      <c r="BK479" s="114"/>
      <c r="BL479" s="114"/>
      <c r="BM479" s="114"/>
      <c r="BP479" s="114"/>
      <c r="BQ479" s="114"/>
      <c r="BR479" s="114"/>
      <c r="BS479" s="114"/>
    </row>
    <row r="480" spans="1:71" s="103" customFormat="1" ht="60" customHeight="1">
      <c r="A480" s="114"/>
      <c r="B480" s="115"/>
      <c r="C480" s="114"/>
      <c r="D480" s="114"/>
      <c r="E480" s="102"/>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c r="AO480" s="114"/>
      <c r="AP480" s="114"/>
      <c r="AQ480" s="114"/>
      <c r="AR480" s="114"/>
      <c r="AS480" s="114"/>
      <c r="AT480" s="114"/>
      <c r="AU480" s="114"/>
      <c r="AV480" s="114"/>
      <c r="AW480" s="114"/>
      <c r="AX480" s="114"/>
      <c r="AY480" s="114"/>
      <c r="AZ480" s="114"/>
      <c r="BA480" s="114"/>
      <c r="BB480" s="114"/>
      <c r="BC480" s="114"/>
      <c r="BD480" s="114"/>
      <c r="BE480" s="114"/>
      <c r="BF480" s="114"/>
      <c r="BG480" s="114"/>
      <c r="BH480" s="114"/>
      <c r="BI480" s="114"/>
      <c r="BJ480" s="114"/>
      <c r="BK480" s="114"/>
      <c r="BL480" s="114"/>
      <c r="BM480" s="114"/>
      <c r="BP480" s="114"/>
      <c r="BQ480" s="114"/>
      <c r="BR480" s="114"/>
      <c r="BS480" s="114"/>
    </row>
    <row r="481" spans="1:71" s="103" customFormat="1" ht="60" customHeight="1">
      <c r="A481" s="114"/>
      <c r="B481" s="115"/>
      <c r="C481" s="114"/>
      <c r="D481" s="114"/>
      <c r="E481" s="102"/>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4"/>
      <c r="AY481" s="114"/>
      <c r="AZ481" s="114"/>
      <c r="BA481" s="114"/>
      <c r="BB481" s="114"/>
      <c r="BC481" s="114"/>
      <c r="BD481" s="114"/>
      <c r="BE481" s="114"/>
      <c r="BF481" s="114"/>
      <c r="BG481" s="114"/>
      <c r="BH481" s="114"/>
      <c r="BI481" s="114"/>
      <c r="BJ481" s="114"/>
      <c r="BK481" s="114"/>
      <c r="BL481" s="114"/>
      <c r="BM481" s="114"/>
      <c r="BP481" s="114"/>
      <c r="BQ481" s="114"/>
      <c r="BR481" s="114"/>
      <c r="BS481" s="114"/>
    </row>
    <row r="482" spans="1:71" s="103" customFormat="1" ht="60" customHeight="1">
      <c r="A482" s="114"/>
      <c r="B482" s="115"/>
      <c r="C482" s="114"/>
      <c r="D482" s="114"/>
      <c r="E482" s="102"/>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14"/>
      <c r="AY482" s="114"/>
      <c r="AZ482" s="114"/>
      <c r="BA482" s="114"/>
      <c r="BB482" s="114"/>
      <c r="BC482" s="114"/>
      <c r="BD482" s="114"/>
      <c r="BE482" s="114"/>
      <c r="BF482" s="114"/>
      <c r="BG482" s="114"/>
      <c r="BH482" s="114"/>
      <c r="BI482" s="114"/>
      <c r="BJ482" s="114"/>
      <c r="BK482" s="114"/>
      <c r="BL482" s="114"/>
      <c r="BM482" s="114"/>
      <c r="BP482" s="114"/>
      <c r="BQ482" s="114"/>
      <c r="BR482" s="114"/>
      <c r="BS482" s="114"/>
    </row>
    <row r="483" spans="1:71" s="103" customFormat="1" ht="60" customHeight="1">
      <c r="A483" s="114"/>
      <c r="B483" s="115"/>
      <c r="C483" s="114"/>
      <c r="D483" s="114"/>
      <c r="E483" s="102"/>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14"/>
      <c r="AY483" s="114"/>
      <c r="AZ483" s="114"/>
      <c r="BA483" s="114"/>
      <c r="BB483" s="114"/>
      <c r="BC483" s="114"/>
      <c r="BD483" s="114"/>
      <c r="BE483" s="114"/>
      <c r="BF483" s="114"/>
      <c r="BG483" s="114"/>
      <c r="BH483" s="114"/>
      <c r="BI483" s="114"/>
      <c r="BJ483" s="114"/>
      <c r="BK483" s="114"/>
      <c r="BL483" s="114"/>
      <c r="BM483" s="114"/>
      <c r="BP483" s="114"/>
      <c r="BQ483" s="114"/>
      <c r="BR483" s="114"/>
      <c r="BS483" s="114"/>
    </row>
    <row r="484" spans="1:71" s="103" customFormat="1" ht="60" customHeight="1">
      <c r="A484" s="114"/>
      <c r="B484" s="115"/>
      <c r="C484" s="114"/>
      <c r="D484" s="114"/>
      <c r="E484" s="102"/>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c r="AO484" s="114"/>
      <c r="AP484" s="114"/>
      <c r="AQ484" s="114"/>
      <c r="AR484" s="114"/>
      <c r="AS484" s="114"/>
      <c r="AT484" s="114"/>
      <c r="AU484" s="114"/>
      <c r="AV484" s="114"/>
      <c r="AW484" s="114"/>
      <c r="AX484" s="114"/>
      <c r="AY484" s="114"/>
      <c r="AZ484" s="114"/>
      <c r="BA484" s="114"/>
      <c r="BB484" s="114"/>
      <c r="BC484" s="114"/>
      <c r="BD484" s="114"/>
      <c r="BE484" s="114"/>
      <c r="BF484" s="114"/>
      <c r="BG484" s="114"/>
      <c r="BH484" s="114"/>
      <c r="BI484" s="114"/>
      <c r="BJ484" s="114"/>
      <c r="BK484" s="114"/>
      <c r="BL484" s="114"/>
      <c r="BM484" s="114"/>
      <c r="BP484" s="114"/>
      <c r="BQ484" s="114"/>
      <c r="BR484" s="114"/>
      <c r="BS484" s="114"/>
    </row>
    <row r="485" spans="1:71" s="103" customFormat="1" ht="60" customHeight="1">
      <c r="A485" s="114"/>
      <c r="B485" s="115"/>
      <c r="C485" s="114"/>
      <c r="D485" s="114"/>
      <c r="E485" s="102"/>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c r="AO485" s="114"/>
      <c r="AP485" s="114"/>
      <c r="AQ485" s="114"/>
      <c r="AR485" s="114"/>
      <c r="AS485" s="114"/>
      <c r="AT485" s="114"/>
      <c r="AU485" s="114"/>
      <c r="AV485" s="114"/>
      <c r="AW485" s="114"/>
      <c r="AX485" s="114"/>
      <c r="AY485" s="114"/>
      <c r="AZ485" s="114"/>
      <c r="BA485" s="114"/>
      <c r="BB485" s="114"/>
      <c r="BC485" s="114"/>
      <c r="BD485" s="114"/>
      <c r="BE485" s="114"/>
      <c r="BF485" s="114"/>
      <c r="BG485" s="114"/>
      <c r="BH485" s="114"/>
      <c r="BI485" s="114"/>
      <c r="BJ485" s="114"/>
      <c r="BK485" s="114"/>
      <c r="BL485" s="114"/>
      <c r="BM485" s="114"/>
      <c r="BP485" s="114"/>
      <c r="BQ485" s="114"/>
      <c r="BR485" s="114"/>
      <c r="BS485" s="114"/>
    </row>
    <row r="486" spans="1:71" s="103" customFormat="1" ht="60" customHeight="1">
      <c r="A486" s="114"/>
      <c r="B486" s="115"/>
      <c r="C486" s="114"/>
      <c r="D486" s="114"/>
      <c r="E486" s="102"/>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c r="AO486" s="114"/>
      <c r="AP486" s="114"/>
      <c r="AQ486" s="114"/>
      <c r="AR486" s="114"/>
      <c r="AS486" s="114"/>
      <c r="AT486" s="114"/>
      <c r="AU486" s="114"/>
      <c r="AV486" s="114"/>
      <c r="AW486" s="114"/>
      <c r="AX486" s="114"/>
      <c r="AY486" s="114"/>
      <c r="AZ486" s="114"/>
      <c r="BA486" s="114"/>
      <c r="BB486" s="114"/>
      <c r="BC486" s="114"/>
      <c r="BD486" s="114"/>
      <c r="BE486" s="114"/>
      <c r="BF486" s="114"/>
      <c r="BG486" s="114"/>
      <c r="BH486" s="114"/>
      <c r="BI486" s="114"/>
      <c r="BJ486" s="114"/>
      <c r="BK486" s="114"/>
      <c r="BL486" s="114"/>
      <c r="BM486" s="114"/>
      <c r="BP486" s="114"/>
      <c r="BQ486" s="114"/>
      <c r="BR486" s="114"/>
      <c r="BS486" s="114"/>
    </row>
    <row r="487" spans="1:71" s="103" customFormat="1" ht="60" customHeight="1">
      <c r="A487" s="114"/>
      <c r="B487" s="115"/>
      <c r="C487" s="114"/>
      <c r="D487" s="114"/>
      <c r="E487" s="102"/>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c r="AO487" s="114"/>
      <c r="AP487" s="114"/>
      <c r="AQ487" s="114"/>
      <c r="AR487" s="114"/>
      <c r="AS487" s="114"/>
      <c r="AT487" s="114"/>
      <c r="AU487" s="114"/>
      <c r="AV487" s="114"/>
      <c r="AW487" s="114"/>
      <c r="AX487" s="114"/>
      <c r="AY487" s="114"/>
      <c r="AZ487" s="114"/>
      <c r="BA487" s="114"/>
      <c r="BB487" s="114"/>
      <c r="BC487" s="114"/>
      <c r="BD487" s="114"/>
      <c r="BE487" s="114"/>
      <c r="BF487" s="114"/>
      <c r="BG487" s="114"/>
      <c r="BH487" s="114"/>
      <c r="BI487" s="114"/>
      <c r="BJ487" s="114"/>
      <c r="BK487" s="114"/>
      <c r="BL487" s="114"/>
      <c r="BM487" s="114"/>
      <c r="BP487" s="114"/>
      <c r="BQ487" s="114"/>
      <c r="BR487" s="114"/>
      <c r="BS487" s="114"/>
    </row>
    <row r="488" spans="1:71" s="103" customFormat="1" ht="60" customHeight="1">
      <c r="A488" s="114"/>
      <c r="B488" s="115"/>
      <c r="C488" s="114"/>
      <c r="D488" s="114"/>
      <c r="E488" s="102"/>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c r="AO488" s="114"/>
      <c r="AP488" s="114"/>
      <c r="AQ488" s="114"/>
      <c r="AR488" s="114"/>
      <c r="AS488" s="114"/>
      <c r="AT488" s="114"/>
      <c r="AU488" s="114"/>
      <c r="AV488" s="114"/>
      <c r="AW488" s="114"/>
      <c r="AX488" s="114"/>
      <c r="AY488" s="114"/>
      <c r="AZ488" s="114"/>
      <c r="BA488" s="114"/>
      <c r="BB488" s="114"/>
      <c r="BC488" s="114"/>
      <c r="BD488" s="114"/>
      <c r="BE488" s="114"/>
      <c r="BF488" s="114"/>
      <c r="BG488" s="114"/>
      <c r="BH488" s="114"/>
      <c r="BI488" s="114"/>
      <c r="BJ488" s="114"/>
      <c r="BK488" s="114"/>
      <c r="BL488" s="114"/>
      <c r="BM488" s="114"/>
      <c r="BP488" s="114"/>
      <c r="BQ488" s="114"/>
      <c r="BR488" s="114"/>
      <c r="BS488" s="114"/>
    </row>
    <row r="489" spans="1:71" s="103" customFormat="1" ht="60" customHeight="1">
      <c r="A489" s="114"/>
      <c r="B489" s="115"/>
      <c r="C489" s="114"/>
      <c r="D489" s="114"/>
      <c r="E489" s="102"/>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c r="AO489" s="114"/>
      <c r="AP489" s="114"/>
      <c r="AQ489" s="114"/>
      <c r="AR489" s="114"/>
      <c r="AS489" s="114"/>
      <c r="AT489" s="114"/>
      <c r="AU489" s="114"/>
      <c r="AV489" s="114"/>
      <c r="AW489" s="114"/>
      <c r="AX489" s="114"/>
      <c r="AY489" s="114"/>
      <c r="AZ489" s="114"/>
      <c r="BA489" s="114"/>
      <c r="BB489" s="114"/>
      <c r="BC489" s="114"/>
      <c r="BD489" s="114"/>
      <c r="BE489" s="114"/>
      <c r="BF489" s="114"/>
      <c r="BG489" s="114"/>
      <c r="BH489" s="114"/>
      <c r="BI489" s="114"/>
      <c r="BJ489" s="114"/>
      <c r="BK489" s="114"/>
      <c r="BL489" s="114"/>
      <c r="BM489" s="114"/>
      <c r="BP489" s="114"/>
      <c r="BQ489" s="114"/>
      <c r="BR489" s="114"/>
      <c r="BS489" s="114"/>
    </row>
    <row r="490" spans="1:71" s="103" customFormat="1" ht="60" customHeight="1">
      <c r="A490" s="114"/>
      <c r="B490" s="115"/>
      <c r="C490" s="114"/>
      <c r="D490" s="114"/>
      <c r="E490" s="102"/>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c r="AO490" s="114"/>
      <c r="AP490" s="114"/>
      <c r="AQ490" s="114"/>
      <c r="AR490" s="114"/>
      <c r="AS490" s="114"/>
      <c r="AT490" s="114"/>
      <c r="AU490" s="114"/>
      <c r="AV490" s="114"/>
      <c r="AW490" s="114"/>
      <c r="AX490" s="114"/>
      <c r="AY490" s="114"/>
      <c r="AZ490" s="114"/>
      <c r="BA490" s="114"/>
      <c r="BB490" s="114"/>
      <c r="BC490" s="114"/>
      <c r="BD490" s="114"/>
      <c r="BE490" s="114"/>
      <c r="BF490" s="114"/>
      <c r="BG490" s="114"/>
      <c r="BH490" s="114"/>
      <c r="BI490" s="114"/>
      <c r="BJ490" s="114"/>
      <c r="BK490" s="114"/>
      <c r="BL490" s="114"/>
      <c r="BM490" s="114"/>
      <c r="BP490" s="114"/>
      <c r="BQ490" s="114"/>
      <c r="BR490" s="114"/>
      <c r="BS490" s="114"/>
    </row>
    <row r="491" spans="1:71" s="103" customFormat="1" ht="60" customHeight="1">
      <c r="A491" s="114"/>
      <c r="B491" s="115"/>
      <c r="C491" s="114"/>
      <c r="D491" s="114"/>
      <c r="E491" s="102"/>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c r="AO491" s="114"/>
      <c r="AP491" s="114"/>
      <c r="AQ491" s="114"/>
      <c r="AR491" s="114"/>
      <c r="AS491" s="114"/>
      <c r="AT491" s="114"/>
      <c r="AU491" s="114"/>
      <c r="AV491" s="114"/>
      <c r="AW491" s="114"/>
      <c r="AX491" s="114"/>
      <c r="AY491" s="114"/>
      <c r="AZ491" s="114"/>
      <c r="BA491" s="114"/>
      <c r="BB491" s="114"/>
      <c r="BC491" s="114"/>
      <c r="BD491" s="114"/>
      <c r="BE491" s="114"/>
      <c r="BF491" s="114"/>
      <c r="BG491" s="114"/>
      <c r="BH491" s="114"/>
      <c r="BI491" s="114"/>
      <c r="BJ491" s="114"/>
      <c r="BK491" s="114"/>
      <c r="BL491" s="114"/>
      <c r="BM491" s="114"/>
      <c r="BP491" s="114"/>
      <c r="BQ491" s="114"/>
      <c r="BR491" s="114"/>
      <c r="BS491" s="114"/>
    </row>
    <row r="492" spans="1:71" s="103" customFormat="1" ht="60" customHeight="1">
      <c r="A492" s="114"/>
      <c r="B492" s="115"/>
      <c r="C492" s="114"/>
      <c r="D492" s="114"/>
      <c r="E492" s="102"/>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c r="AO492" s="114"/>
      <c r="AP492" s="114"/>
      <c r="AQ492" s="114"/>
      <c r="AR492" s="114"/>
      <c r="AS492" s="114"/>
      <c r="AT492" s="114"/>
      <c r="AU492" s="114"/>
      <c r="AV492" s="114"/>
      <c r="AW492" s="114"/>
      <c r="AX492" s="114"/>
      <c r="AY492" s="114"/>
      <c r="AZ492" s="114"/>
      <c r="BA492" s="114"/>
      <c r="BB492" s="114"/>
      <c r="BC492" s="114"/>
      <c r="BD492" s="114"/>
      <c r="BE492" s="114"/>
      <c r="BF492" s="114"/>
      <c r="BG492" s="114"/>
      <c r="BH492" s="114"/>
      <c r="BI492" s="114"/>
      <c r="BJ492" s="114"/>
      <c r="BK492" s="114"/>
      <c r="BL492" s="114"/>
      <c r="BM492" s="114"/>
      <c r="BP492" s="114"/>
      <c r="BQ492" s="114"/>
      <c r="BR492" s="114"/>
      <c r="BS492" s="114"/>
    </row>
    <row r="493" spans="1:71" s="103" customFormat="1" ht="60" customHeight="1">
      <c r="A493" s="114"/>
      <c r="B493" s="115"/>
      <c r="C493" s="114"/>
      <c r="D493" s="114"/>
      <c r="E493" s="102"/>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c r="AO493" s="114"/>
      <c r="AP493" s="114"/>
      <c r="AQ493" s="114"/>
      <c r="AR493" s="114"/>
      <c r="AS493" s="114"/>
      <c r="AT493" s="114"/>
      <c r="AU493" s="114"/>
      <c r="AV493" s="114"/>
      <c r="AW493" s="114"/>
      <c r="AX493" s="114"/>
      <c r="AY493" s="114"/>
      <c r="AZ493" s="114"/>
      <c r="BA493" s="114"/>
      <c r="BB493" s="114"/>
      <c r="BC493" s="114"/>
      <c r="BD493" s="114"/>
      <c r="BE493" s="114"/>
      <c r="BF493" s="114"/>
      <c r="BG493" s="114"/>
      <c r="BH493" s="114"/>
      <c r="BI493" s="114"/>
      <c r="BJ493" s="114"/>
      <c r="BK493" s="114"/>
      <c r="BL493" s="114"/>
      <c r="BM493" s="114"/>
      <c r="BP493" s="114"/>
      <c r="BQ493" s="114"/>
      <c r="BR493" s="114"/>
      <c r="BS493" s="114"/>
    </row>
    <row r="494" spans="1:71" s="103" customFormat="1" ht="60" customHeight="1">
      <c r="A494" s="114"/>
      <c r="B494" s="115"/>
      <c r="C494" s="114"/>
      <c r="D494" s="114"/>
      <c r="E494" s="102"/>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c r="AO494" s="114"/>
      <c r="AP494" s="114"/>
      <c r="AQ494" s="114"/>
      <c r="AR494" s="114"/>
      <c r="AS494" s="114"/>
      <c r="AT494" s="114"/>
      <c r="AU494" s="114"/>
      <c r="AV494" s="114"/>
      <c r="AW494" s="114"/>
      <c r="AX494" s="114"/>
      <c r="AY494" s="114"/>
      <c r="AZ494" s="114"/>
      <c r="BA494" s="114"/>
      <c r="BB494" s="114"/>
      <c r="BC494" s="114"/>
      <c r="BD494" s="114"/>
      <c r="BE494" s="114"/>
      <c r="BF494" s="114"/>
      <c r="BG494" s="114"/>
      <c r="BH494" s="114"/>
      <c r="BI494" s="114"/>
      <c r="BJ494" s="114"/>
      <c r="BK494" s="114"/>
      <c r="BL494" s="114"/>
      <c r="BM494" s="114"/>
      <c r="BP494" s="114"/>
      <c r="BQ494" s="114"/>
      <c r="BR494" s="114"/>
      <c r="BS494" s="114"/>
    </row>
    <row r="495" spans="1:71" s="103" customFormat="1" ht="60" customHeight="1">
      <c r="A495" s="114"/>
      <c r="B495" s="115"/>
      <c r="C495" s="114"/>
      <c r="D495" s="114"/>
      <c r="E495" s="102"/>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c r="AO495" s="114"/>
      <c r="AP495" s="114"/>
      <c r="AQ495" s="114"/>
      <c r="AR495" s="114"/>
      <c r="AS495" s="114"/>
      <c r="AT495" s="114"/>
      <c r="AU495" s="114"/>
      <c r="AV495" s="114"/>
      <c r="AW495" s="114"/>
      <c r="AX495" s="114"/>
      <c r="AY495" s="114"/>
      <c r="AZ495" s="114"/>
      <c r="BA495" s="114"/>
      <c r="BB495" s="114"/>
      <c r="BC495" s="114"/>
      <c r="BD495" s="114"/>
      <c r="BE495" s="114"/>
      <c r="BF495" s="114"/>
      <c r="BG495" s="114"/>
      <c r="BH495" s="114"/>
      <c r="BI495" s="114"/>
      <c r="BJ495" s="114"/>
      <c r="BK495" s="114"/>
      <c r="BL495" s="114"/>
      <c r="BM495" s="114"/>
      <c r="BP495" s="114"/>
      <c r="BQ495" s="114"/>
      <c r="BR495" s="114"/>
      <c r="BS495" s="114"/>
    </row>
    <row r="496" spans="1:71" s="103" customFormat="1" ht="60" customHeight="1">
      <c r="A496" s="114"/>
      <c r="B496" s="115"/>
      <c r="C496" s="114"/>
      <c r="D496" s="114"/>
      <c r="E496" s="102"/>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c r="AO496" s="114"/>
      <c r="AP496" s="114"/>
      <c r="AQ496" s="114"/>
      <c r="AR496" s="114"/>
      <c r="AS496" s="114"/>
      <c r="AT496" s="114"/>
      <c r="AU496" s="114"/>
      <c r="AV496" s="114"/>
      <c r="AW496" s="114"/>
      <c r="AX496" s="114"/>
      <c r="AY496" s="114"/>
      <c r="AZ496" s="114"/>
      <c r="BA496" s="114"/>
      <c r="BB496" s="114"/>
      <c r="BC496" s="114"/>
      <c r="BD496" s="114"/>
      <c r="BE496" s="114"/>
      <c r="BF496" s="114"/>
      <c r="BG496" s="114"/>
      <c r="BH496" s="114"/>
      <c r="BI496" s="114"/>
      <c r="BJ496" s="114"/>
      <c r="BK496" s="114"/>
      <c r="BL496" s="114"/>
      <c r="BM496" s="114"/>
      <c r="BP496" s="114"/>
      <c r="BQ496" s="114"/>
      <c r="BR496" s="114"/>
      <c r="BS496" s="114"/>
    </row>
    <row r="497" spans="1:71" s="103" customFormat="1" ht="60" customHeight="1">
      <c r="A497" s="114"/>
      <c r="B497" s="115"/>
      <c r="C497" s="114"/>
      <c r="D497" s="114"/>
      <c r="E497" s="102"/>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c r="AO497" s="114"/>
      <c r="AP497" s="114"/>
      <c r="AQ497" s="114"/>
      <c r="AR497" s="114"/>
      <c r="AS497" s="114"/>
      <c r="AT497" s="114"/>
      <c r="AU497" s="114"/>
      <c r="AV497" s="114"/>
      <c r="AW497" s="114"/>
      <c r="AX497" s="114"/>
      <c r="AY497" s="114"/>
      <c r="AZ497" s="114"/>
      <c r="BA497" s="114"/>
      <c r="BB497" s="114"/>
      <c r="BC497" s="114"/>
      <c r="BD497" s="114"/>
      <c r="BE497" s="114"/>
      <c r="BF497" s="114"/>
      <c r="BG497" s="114"/>
      <c r="BH497" s="114"/>
      <c r="BI497" s="114"/>
      <c r="BJ497" s="114"/>
      <c r="BK497" s="114"/>
      <c r="BL497" s="114"/>
      <c r="BM497" s="114"/>
      <c r="BP497" s="114"/>
      <c r="BQ497" s="114"/>
      <c r="BR497" s="114"/>
      <c r="BS497" s="114"/>
    </row>
    <row r="498" spans="1:71" s="103" customFormat="1" ht="60" customHeight="1">
      <c r="A498" s="114"/>
      <c r="B498" s="115"/>
      <c r="C498" s="114"/>
      <c r="D498" s="114"/>
      <c r="E498" s="102"/>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c r="AO498" s="114"/>
      <c r="AP498" s="114"/>
      <c r="AQ498" s="114"/>
      <c r="AR498" s="114"/>
      <c r="AS498" s="114"/>
      <c r="AT498" s="114"/>
      <c r="AU498" s="114"/>
      <c r="AV498" s="114"/>
      <c r="AW498" s="114"/>
      <c r="AX498" s="114"/>
      <c r="AY498" s="114"/>
      <c r="AZ498" s="114"/>
      <c r="BA498" s="114"/>
      <c r="BB498" s="114"/>
      <c r="BC498" s="114"/>
      <c r="BD498" s="114"/>
      <c r="BE498" s="114"/>
      <c r="BF498" s="114"/>
      <c r="BG498" s="114"/>
      <c r="BH498" s="114"/>
      <c r="BI498" s="114"/>
      <c r="BJ498" s="114"/>
      <c r="BK498" s="114"/>
      <c r="BL498" s="114"/>
      <c r="BM498" s="114"/>
      <c r="BP498" s="114"/>
      <c r="BQ498" s="114"/>
      <c r="BR498" s="114"/>
      <c r="BS498" s="114"/>
    </row>
    <row r="499" spans="1:71" s="103" customFormat="1" ht="60" customHeight="1">
      <c r="A499" s="114"/>
      <c r="B499" s="115"/>
      <c r="C499" s="114"/>
      <c r="D499" s="114"/>
      <c r="E499" s="102"/>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c r="AO499" s="114"/>
      <c r="AP499" s="114"/>
      <c r="AQ499" s="114"/>
      <c r="AR499" s="114"/>
      <c r="AS499" s="114"/>
      <c r="AT499" s="114"/>
      <c r="AU499" s="114"/>
      <c r="AV499" s="114"/>
      <c r="AW499" s="114"/>
      <c r="AX499" s="114"/>
      <c r="AY499" s="114"/>
      <c r="AZ499" s="114"/>
      <c r="BA499" s="114"/>
      <c r="BB499" s="114"/>
      <c r="BC499" s="114"/>
      <c r="BD499" s="114"/>
      <c r="BE499" s="114"/>
      <c r="BF499" s="114"/>
      <c r="BG499" s="114"/>
      <c r="BH499" s="114"/>
      <c r="BI499" s="114"/>
      <c r="BJ499" s="114"/>
      <c r="BK499" s="114"/>
      <c r="BL499" s="114"/>
      <c r="BM499" s="114"/>
      <c r="BP499" s="114"/>
      <c r="BQ499" s="114"/>
      <c r="BR499" s="114"/>
      <c r="BS499" s="114"/>
    </row>
    <row r="500" spans="1:71" s="103" customFormat="1" ht="60" customHeight="1">
      <c r="A500" s="114"/>
      <c r="B500" s="115"/>
      <c r="C500" s="114"/>
      <c r="D500" s="114"/>
      <c r="E500" s="102"/>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c r="AO500" s="114"/>
      <c r="AP500" s="114"/>
      <c r="AQ500" s="114"/>
      <c r="AR500" s="114"/>
      <c r="AS500" s="114"/>
      <c r="AT500" s="114"/>
      <c r="AU500" s="114"/>
      <c r="AV500" s="114"/>
      <c r="AW500" s="114"/>
      <c r="AX500" s="114"/>
      <c r="AY500" s="114"/>
      <c r="AZ500" s="114"/>
      <c r="BA500" s="114"/>
      <c r="BB500" s="114"/>
      <c r="BC500" s="114"/>
      <c r="BD500" s="114"/>
      <c r="BE500" s="114"/>
      <c r="BF500" s="114"/>
      <c r="BG500" s="114"/>
      <c r="BH500" s="114"/>
      <c r="BI500" s="114"/>
      <c r="BJ500" s="114"/>
      <c r="BK500" s="114"/>
      <c r="BL500" s="114"/>
      <c r="BM500" s="114"/>
      <c r="BP500" s="114"/>
      <c r="BQ500" s="114"/>
      <c r="BR500" s="114"/>
      <c r="BS500" s="114"/>
    </row>
    <row r="501" spans="1:71" s="103" customFormat="1" ht="60" customHeight="1">
      <c r="A501" s="114"/>
      <c r="B501" s="115"/>
      <c r="C501" s="114"/>
      <c r="D501" s="114"/>
      <c r="E501" s="102"/>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c r="AO501" s="114"/>
      <c r="AP501" s="114"/>
      <c r="AQ501" s="114"/>
      <c r="AR501" s="114"/>
      <c r="AS501" s="114"/>
      <c r="AT501" s="114"/>
      <c r="AU501" s="114"/>
      <c r="AV501" s="114"/>
      <c r="AW501" s="114"/>
      <c r="AX501" s="114"/>
      <c r="AY501" s="114"/>
      <c r="AZ501" s="114"/>
      <c r="BA501" s="114"/>
      <c r="BB501" s="114"/>
      <c r="BC501" s="114"/>
      <c r="BD501" s="114"/>
      <c r="BE501" s="114"/>
      <c r="BF501" s="114"/>
      <c r="BG501" s="114"/>
      <c r="BH501" s="114"/>
      <c r="BI501" s="114"/>
      <c r="BJ501" s="114"/>
      <c r="BK501" s="114"/>
      <c r="BL501" s="114"/>
      <c r="BM501" s="114"/>
      <c r="BP501" s="114"/>
      <c r="BQ501" s="114"/>
      <c r="BR501" s="114"/>
      <c r="BS501" s="114"/>
    </row>
    <row r="502" spans="1:71" s="103" customFormat="1" ht="60" customHeight="1">
      <c r="A502" s="114"/>
      <c r="B502" s="115"/>
      <c r="C502" s="114"/>
      <c r="D502" s="114"/>
      <c r="E502" s="102"/>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c r="AO502" s="114"/>
      <c r="AP502" s="114"/>
      <c r="AQ502" s="114"/>
      <c r="AR502" s="114"/>
      <c r="AS502" s="114"/>
      <c r="AT502" s="114"/>
      <c r="AU502" s="114"/>
      <c r="AV502" s="114"/>
      <c r="AW502" s="114"/>
      <c r="AX502" s="114"/>
      <c r="AY502" s="114"/>
      <c r="AZ502" s="114"/>
      <c r="BA502" s="114"/>
      <c r="BB502" s="114"/>
      <c r="BC502" s="114"/>
      <c r="BD502" s="114"/>
      <c r="BE502" s="114"/>
      <c r="BF502" s="114"/>
      <c r="BG502" s="114"/>
      <c r="BH502" s="114"/>
      <c r="BI502" s="114"/>
      <c r="BJ502" s="114"/>
      <c r="BK502" s="114"/>
      <c r="BL502" s="114"/>
      <c r="BM502" s="114"/>
      <c r="BP502" s="114"/>
      <c r="BQ502" s="114"/>
      <c r="BR502" s="114"/>
      <c r="BS502" s="114"/>
    </row>
    <row r="503" spans="1:71" s="103" customFormat="1" ht="60" customHeight="1">
      <c r="A503" s="114"/>
      <c r="B503" s="115"/>
      <c r="C503" s="114"/>
      <c r="D503" s="114"/>
      <c r="E503" s="102"/>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c r="AO503" s="114"/>
      <c r="AP503" s="114"/>
      <c r="AQ503" s="114"/>
      <c r="AR503" s="114"/>
      <c r="AS503" s="114"/>
      <c r="AT503" s="114"/>
      <c r="AU503" s="114"/>
      <c r="AV503" s="114"/>
      <c r="AW503" s="114"/>
      <c r="AX503" s="114"/>
      <c r="AY503" s="114"/>
      <c r="AZ503" s="114"/>
      <c r="BA503" s="114"/>
      <c r="BB503" s="114"/>
      <c r="BC503" s="114"/>
      <c r="BD503" s="114"/>
      <c r="BE503" s="114"/>
      <c r="BF503" s="114"/>
      <c r="BG503" s="114"/>
      <c r="BH503" s="114"/>
      <c r="BI503" s="114"/>
      <c r="BJ503" s="114"/>
      <c r="BK503" s="114"/>
      <c r="BL503" s="114"/>
      <c r="BM503" s="114"/>
      <c r="BP503" s="114"/>
      <c r="BQ503" s="114"/>
      <c r="BR503" s="114"/>
      <c r="BS503" s="114"/>
    </row>
    <row r="504" spans="1:71" s="103" customFormat="1" ht="60" customHeight="1">
      <c r="A504" s="114"/>
      <c r="B504" s="115"/>
      <c r="C504" s="114"/>
      <c r="D504" s="114"/>
      <c r="E504" s="102"/>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c r="AO504" s="114"/>
      <c r="AP504" s="114"/>
      <c r="AQ504" s="114"/>
      <c r="AR504" s="114"/>
      <c r="AS504" s="114"/>
      <c r="AT504" s="114"/>
      <c r="AU504" s="114"/>
      <c r="AV504" s="114"/>
      <c r="AW504" s="114"/>
      <c r="AX504" s="114"/>
      <c r="AY504" s="114"/>
      <c r="AZ504" s="114"/>
      <c r="BA504" s="114"/>
      <c r="BB504" s="114"/>
      <c r="BC504" s="114"/>
      <c r="BD504" s="114"/>
      <c r="BE504" s="114"/>
      <c r="BF504" s="114"/>
      <c r="BG504" s="114"/>
      <c r="BH504" s="114"/>
      <c r="BI504" s="114"/>
      <c r="BJ504" s="114"/>
      <c r="BK504" s="114"/>
      <c r="BL504" s="114"/>
      <c r="BM504" s="114"/>
      <c r="BP504" s="114"/>
      <c r="BQ504" s="114"/>
      <c r="BR504" s="114"/>
      <c r="BS504" s="114"/>
    </row>
    <row r="505" spans="1:71" s="103" customFormat="1" ht="60" customHeight="1">
      <c r="A505" s="114"/>
      <c r="B505" s="115"/>
      <c r="C505" s="114"/>
      <c r="D505" s="114"/>
      <c r="E505" s="102"/>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c r="AO505" s="114"/>
      <c r="AP505" s="114"/>
      <c r="AQ505" s="114"/>
      <c r="AR505" s="114"/>
      <c r="AS505" s="114"/>
      <c r="AT505" s="114"/>
      <c r="AU505" s="114"/>
      <c r="AV505" s="114"/>
      <c r="AW505" s="114"/>
      <c r="AX505" s="114"/>
      <c r="AY505" s="114"/>
      <c r="AZ505" s="114"/>
      <c r="BA505" s="114"/>
      <c r="BB505" s="114"/>
      <c r="BC505" s="114"/>
      <c r="BD505" s="114"/>
      <c r="BE505" s="114"/>
      <c r="BF505" s="114"/>
      <c r="BG505" s="114"/>
      <c r="BH505" s="114"/>
      <c r="BI505" s="114"/>
      <c r="BJ505" s="114"/>
      <c r="BK505" s="114"/>
      <c r="BL505" s="114"/>
      <c r="BM505" s="114"/>
      <c r="BP505" s="114"/>
      <c r="BQ505" s="114"/>
      <c r="BR505" s="114"/>
      <c r="BS505" s="114"/>
    </row>
    <row r="506" spans="1:71" s="103" customFormat="1" ht="60" customHeight="1">
      <c r="A506" s="114"/>
      <c r="B506" s="115"/>
      <c r="C506" s="114"/>
      <c r="D506" s="114"/>
      <c r="E506" s="102"/>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c r="AO506" s="114"/>
      <c r="AP506" s="114"/>
      <c r="AQ506" s="114"/>
      <c r="AR506" s="114"/>
      <c r="AS506" s="114"/>
      <c r="AT506" s="114"/>
      <c r="AU506" s="114"/>
      <c r="AV506" s="114"/>
      <c r="AW506" s="114"/>
      <c r="AX506" s="114"/>
      <c r="AY506" s="114"/>
      <c r="AZ506" s="114"/>
      <c r="BA506" s="114"/>
      <c r="BB506" s="114"/>
      <c r="BC506" s="114"/>
      <c r="BD506" s="114"/>
      <c r="BE506" s="114"/>
      <c r="BF506" s="114"/>
      <c r="BG506" s="114"/>
      <c r="BH506" s="114"/>
      <c r="BI506" s="114"/>
      <c r="BJ506" s="114"/>
      <c r="BK506" s="114"/>
      <c r="BL506" s="114"/>
      <c r="BM506" s="114"/>
      <c r="BP506" s="114"/>
      <c r="BQ506" s="114"/>
      <c r="BR506" s="114"/>
      <c r="BS506" s="114"/>
    </row>
    <row r="507" spans="1:71" s="103" customFormat="1" ht="60" customHeight="1">
      <c r="A507" s="114"/>
      <c r="B507" s="115"/>
      <c r="C507" s="114"/>
      <c r="D507" s="114"/>
      <c r="E507" s="102"/>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c r="AO507" s="114"/>
      <c r="AP507" s="114"/>
      <c r="AQ507" s="114"/>
      <c r="AR507" s="114"/>
      <c r="AS507" s="114"/>
      <c r="AT507" s="114"/>
      <c r="AU507" s="114"/>
      <c r="AV507" s="114"/>
      <c r="AW507" s="114"/>
      <c r="AX507" s="114"/>
      <c r="AY507" s="114"/>
      <c r="AZ507" s="114"/>
      <c r="BA507" s="114"/>
      <c r="BB507" s="114"/>
      <c r="BC507" s="114"/>
      <c r="BD507" s="114"/>
      <c r="BE507" s="114"/>
      <c r="BF507" s="114"/>
      <c r="BG507" s="114"/>
      <c r="BH507" s="114"/>
      <c r="BI507" s="114"/>
      <c r="BJ507" s="114"/>
      <c r="BK507" s="114"/>
      <c r="BL507" s="114"/>
      <c r="BM507" s="114"/>
      <c r="BP507" s="114"/>
      <c r="BQ507" s="114"/>
      <c r="BR507" s="114"/>
      <c r="BS507" s="114"/>
    </row>
    <row r="508" spans="1:71" s="103" customFormat="1" ht="60" customHeight="1">
      <c r="A508" s="114"/>
      <c r="B508" s="115"/>
      <c r="C508" s="114"/>
      <c r="D508" s="114"/>
      <c r="E508" s="102"/>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c r="AO508" s="114"/>
      <c r="AP508" s="114"/>
      <c r="AQ508" s="114"/>
      <c r="AR508" s="114"/>
      <c r="AS508" s="114"/>
      <c r="AT508" s="114"/>
      <c r="AU508" s="114"/>
      <c r="AV508" s="114"/>
      <c r="AW508" s="114"/>
      <c r="AX508" s="114"/>
      <c r="AY508" s="114"/>
      <c r="AZ508" s="114"/>
      <c r="BA508" s="114"/>
      <c r="BB508" s="114"/>
      <c r="BC508" s="114"/>
      <c r="BD508" s="114"/>
      <c r="BE508" s="114"/>
      <c r="BF508" s="114"/>
      <c r="BG508" s="114"/>
      <c r="BH508" s="114"/>
      <c r="BI508" s="114"/>
      <c r="BJ508" s="114"/>
      <c r="BK508" s="114"/>
      <c r="BL508" s="114"/>
      <c r="BM508" s="114"/>
      <c r="BP508" s="114"/>
      <c r="BQ508" s="114"/>
      <c r="BR508" s="114"/>
      <c r="BS508" s="114"/>
    </row>
    <row r="509" spans="1:71" s="103" customFormat="1" ht="60" customHeight="1">
      <c r="A509" s="114"/>
      <c r="B509" s="115"/>
      <c r="C509" s="114"/>
      <c r="D509" s="114"/>
      <c r="E509" s="102"/>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c r="AO509" s="114"/>
      <c r="AP509" s="114"/>
      <c r="AQ509" s="114"/>
      <c r="AR509" s="114"/>
      <c r="AS509" s="114"/>
      <c r="AT509" s="114"/>
      <c r="AU509" s="114"/>
      <c r="AV509" s="114"/>
      <c r="AW509" s="114"/>
      <c r="AX509" s="114"/>
      <c r="AY509" s="114"/>
      <c r="AZ509" s="114"/>
      <c r="BA509" s="114"/>
      <c r="BB509" s="114"/>
      <c r="BC509" s="114"/>
      <c r="BD509" s="114"/>
      <c r="BE509" s="114"/>
      <c r="BF509" s="114"/>
      <c r="BG509" s="114"/>
      <c r="BH509" s="114"/>
      <c r="BI509" s="114"/>
      <c r="BJ509" s="114"/>
      <c r="BK509" s="114"/>
      <c r="BL509" s="114"/>
      <c r="BM509" s="114"/>
      <c r="BP509" s="114"/>
      <c r="BQ509" s="114"/>
      <c r="BR509" s="114"/>
      <c r="BS509" s="114"/>
    </row>
    <row r="510" spans="1:71" s="103" customFormat="1" ht="60" customHeight="1">
      <c r="A510" s="114"/>
      <c r="B510" s="115"/>
      <c r="C510" s="114"/>
      <c r="D510" s="114"/>
      <c r="E510" s="102"/>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c r="AO510" s="114"/>
      <c r="AP510" s="114"/>
      <c r="AQ510" s="114"/>
      <c r="AR510" s="114"/>
      <c r="AS510" s="114"/>
      <c r="AT510" s="114"/>
      <c r="AU510" s="114"/>
      <c r="AV510" s="114"/>
      <c r="AW510" s="114"/>
      <c r="AX510" s="114"/>
      <c r="AY510" s="114"/>
      <c r="AZ510" s="114"/>
      <c r="BA510" s="114"/>
      <c r="BB510" s="114"/>
      <c r="BC510" s="114"/>
      <c r="BD510" s="114"/>
      <c r="BE510" s="114"/>
      <c r="BF510" s="114"/>
      <c r="BG510" s="114"/>
      <c r="BH510" s="114"/>
      <c r="BI510" s="114"/>
      <c r="BJ510" s="114"/>
      <c r="BK510" s="114"/>
      <c r="BL510" s="114"/>
      <c r="BM510" s="114"/>
      <c r="BP510" s="114"/>
      <c r="BQ510" s="114"/>
      <c r="BR510" s="114"/>
      <c r="BS510" s="114"/>
    </row>
    <row r="511" spans="1:71" s="103" customFormat="1" ht="60" customHeight="1">
      <c r="A511" s="114"/>
      <c r="B511" s="115"/>
      <c r="C511" s="114"/>
      <c r="D511" s="114"/>
      <c r="E511" s="102"/>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c r="AO511" s="114"/>
      <c r="AP511" s="114"/>
      <c r="AQ511" s="114"/>
      <c r="AR511" s="114"/>
      <c r="AS511" s="114"/>
      <c r="AT511" s="114"/>
      <c r="AU511" s="114"/>
      <c r="AV511" s="114"/>
      <c r="AW511" s="114"/>
      <c r="AX511" s="114"/>
      <c r="AY511" s="114"/>
      <c r="AZ511" s="114"/>
      <c r="BA511" s="114"/>
      <c r="BB511" s="114"/>
      <c r="BC511" s="114"/>
      <c r="BD511" s="114"/>
      <c r="BE511" s="114"/>
      <c r="BF511" s="114"/>
      <c r="BG511" s="114"/>
      <c r="BH511" s="114"/>
      <c r="BI511" s="114"/>
      <c r="BJ511" s="114"/>
      <c r="BK511" s="114"/>
      <c r="BL511" s="114"/>
      <c r="BM511" s="114"/>
      <c r="BP511" s="114"/>
      <c r="BQ511" s="114"/>
      <c r="BR511" s="114"/>
      <c r="BS511" s="114"/>
    </row>
    <row r="512" spans="1:71" s="103" customFormat="1" ht="60" customHeight="1">
      <c r="A512" s="114"/>
      <c r="B512" s="115"/>
      <c r="C512" s="114"/>
      <c r="D512" s="114"/>
      <c r="E512" s="102"/>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c r="AO512" s="114"/>
      <c r="AP512" s="114"/>
      <c r="AQ512" s="114"/>
      <c r="AR512" s="114"/>
      <c r="AS512" s="114"/>
      <c r="AT512" s="114"/>
      <c r="AU512" s="114"/>
      <c r="AV512" s="114"/>
      <c r="AW512" s="114"/>
      <c r="AX512" s="114"/>
      <c r="AY512" s="114"/>
      <c r="AZ512" s="114"/>
      <c r="BA512" s="114"/>
      <c r="BB512" s="114"/>
      <c r="BC512" s="114"/>
      <c r="BD512" s="114"/>
      <c r="BE512" s="114"/>
      <c r="BF512" s="114"/>
      <c r="BG512" s="114"/>
      <c r="BH512" s="114"/>
      <c r="BI512" s="114"/>
      <c r="BJ512" s="114"/>
      <c r="BK512" s="114"/>
      <c r="BL512" s="114"/>
      <c r="BM512" s="114"/>
      <c r="BP512" s="114"/>
      <c r="BQ512" s="114"/>
      <c r="BR512" s="114"/>
      <c r="BS512" s="114"/>
    </row>
    <row r="513" spans="1:71" s="103" customFormat="1" ht="60" customHeight="1">
      <c r="A513" s="114"/>
      <c r="B513" s="115"/>
      <c r="C513" s="114"/>
      <c r="D513" s="114"/>
      <c r="E513" s="102"/>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c r="AO513" s="114"/>
      <c r="AP513" s="114"/>
      <c r="AQ513" s="114"/>
      <c r="AR513" s="114"/>
      <c r="AS513" s="114"/>
      <c r="AT513" s="114"/>
      <c r="AU513" s="114"/>
      <c r="AV513" s="114"/>
      <c r="AW513" s="114"/>
      <c r="AX513" s="114"/>
      <c r="AY513" s="114"/>
      <c r="AZ513" s="114"/>
      <c r="BA513" s="114"/>
      <c r="BB513" s="114"/>
      <c r="BC513" s="114"/>
      <c r="BD513" s="114"/>
      <c r="BE513" s="114"/>
      <c r="BF513" s="114"/>
      <c r="BG513" s="114"/>
      <c r="BH513" s="114"/>
      <c r="BI513" s="114"/>
      <c r="BJ513" s="114"/>
      <c r="BK513" s="114"/>
      <c r="BL513" s="114"/>
      <c r="BM513" s="114"/>
      <c r="BP513" s="114"/>
      <c r="BQ513" s="114"/>
      <c r="BR513" s="114"/>
      <c r="BS513" s="114"/>
    </row>
    <row r="514" spans="1:71" s="103" customFormat="1" ht="60" customHeight="1">
      <c r="A514" s="114"/>
      <c r="B514" s="115"/>
      <c r="C514" s="114"/>
      <c r="D514" s="114"/>
      <c r="E514" s="102"/>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c r="AO514" s="114"/>
      <c r="AP514" s="114"/>
      <c r="AQ514" s="114"/>
      <c r="AR514" s="114"/>
      <c r="AS514" s="114"/>
      <c r="AT514" s="114"/>
      <c r="AU514" s="114"/>
      <c r="AV514" s="114"/>
      <c r="AW514" s="114"/>
      <c r="AX514" s="114"/>
      <c r="AY514" s="114"/>
      <c r="AZ514" s="114"/>
      <c r="BA514" s="114"/>
      <c r="BB514" s="114"/>
      <c r="BC514" s="114"/>
      <c r="BD514" s="114"/>
      <c r="BE514" s="114"/>
      <c r="BF514" s="114"/>
      <c r="BG514" s="114"/>
      <c r="BH514" s="114"/>
      <c r="BI514" s="114"/>
      <c r="BJ514" s="114"/>
      <c r="BK514" s="114"/>
      <c r="BL514" s="114"/>
      <c r="BM514" s="114"/>
      <c r="BP514" s="114"/>
      <c r="BQ514" s="114"/>
      <c r="BR514" s="114"/>
      <c r="BS514" s="114"/>
    </row>
    <row r="515" spans="1:71" s="103" customFormat="1" ht="60" customHeight="1">
      <c r="A515" s="114"/>
      <c r="B515" s="115"/>
      <c r="C515" s="114"/>
      <c r="D515" s="114"/>
      <c r="E515" s="102"/>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c r="AO515" s="114"/>
      <c r="AP515" s="114"/>
      <c r="AQ515" s="114"/>
      <c r="AR515" s="114"/>
      <c r="AS515" s="114"/>
      <c r="AT515" s="114"/>
      <c r="AU515" s="114"/>
      <c r="AV515" s="114"/>
      <c r="AW515" s="114"/>
      <c r="AX515" s="114"/>
      <c r="AY515" s="114"/>
      <c r="AZ515" s="114"/>
      <c r="BA515" s="114"/>
      <c r="BB515" s="114"/>
      <c r="BC515" s="114"/>
      <c r="BD515" s="114"/>
      <c r="BE515" s="114"/>
      <c r="BF515" s="114"/>
      <c r="BG515" s="114"/>
      <c r="BH515" s="114"/>
      <c r="BI515" s="114"/>
      <c r="BJ515" s="114"/>
      <c r="BK515" s="114"/>
      <c r="BL515" s="114"/>
      <c r="BM515" s="114"/>
      <c r="BP515" s="114"/>
      <c r="BQ515" s="114"/>
      <c r="BR515" s="114"/>
      <c r="BS515" s="114"/>
    </row>
    <row r="516" spans="1:71" s="103" customFormat="1" ht="60" customHeight="1">
      <c r="A516" s="114"/>
      <c r="B516" s="115"/>
      <c r="C516" s="114"/>
      <c r="D516" s="114"/>
      <c r="E516" s="102"/>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c r="AO516" s="114"/>
      <c r="AP516" s="114"/>
      <c r="AQ516" s="114"/>
      <c r="AR516" s="114"/>
      <c r="AS516" s="114"/>
      <c r="AT516" s="114"/>
      <c r="AU516" s="114"/>
      <c r="AV516" s="114"/>
      <c r="AW516" s="114"/>
      <c r="AX516" s="114"/>
      <c r="AY516" s="114"/>
      <c r="AZ516" s="114"/>
      <c r="BA516" s="114"/>
      <c r="BB516" s="114"/>
      <c r="BC516" s="114"/>
      <c r="BD516" s="114"/>
      <c r="BE516" s="114"/>
      <c r="BF516" s="114"/>
      <c r="BG516" s="114"/>
      <c r="BH516" s="114"/>
      <c r="BI516" s="114"/>
      <c r="BJ516" s="114"/>
      <c r="BK516" s="114"/>
      <c r="BL516" s="114"/>
      <c r="BM516" s="114"/>
      <c r="BP516" s="114"/>
      <c r="BQ516" s="114"/>
      <c r="BR516" s="114"/>
      <c r="BS516" s="114"/>
    </row>
    <row r="517" spans="1:71" s="103" customFormat="1" ht="60" customHeight="1">
      <c r="A517" s="114"/>
      <c r="B517" s="115"/>
      <c r="C517" s="114"/>
      <c r="D517" s="114"/>
      <c r="E517" s="102"/>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c r="AO517" s="114"/>
      <c r="AP517" s="114"/>
      <c r="AQ517" s="114"/>
      <c r="AR517" s="114"/>
      <c r="AS517" s="114"/>
      <c r="AT517" s="114"/>
      <c r="AU517" s="114"/>
      <c r="AV517" s="114"/>
      <c r="AW517" s="114"/>
      <c r="AX517" s="114"/>
      <c r="AY517" s="114"/>
      <c r="AZ517" s="114"/>
      <c r="BA517" s="114"/>
      <c r="BB517" s="114"/>
      <c r="BC517" s="114"/>
      <c r="BD517" s="114"/>
      <c r="BE517" s="114"/>
      <c r="BF517" s="114"/>
      <c r="BG517" s="114"/>
      <c r="BH517" s="114"/>
      <c r="BI517" s="114"/>
      <c r="BJ517" s="114"/>
      <c r="BK517" s="114"/>
      <c r="BL517" s="114"/>
      <c r="BM517" s="114"/>
      <c r="BP517" s="114"/>
      <c r="BQ517" s="114"/>
      <c r="BR517" s="114"/>
      <c r="BS517" s="114"/>
    </row>
    <row r="518" spans="1:71" s="103" customFormat="1" ht="60" customHeight="1">
      <c r="A518" s="114"/>
      <c r="B518" s="115"/>
      <c r="C518" s="114"/>
      <c r="D518" s="114"/>
      <c r="E518" s="102"/>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4"/>
      <c r="AY518" s="114"/>
      <c r="AZ518" s="114"/>
      <c r="BA518" s="114"/>
      <c r="BB518" s="114"/>
      <c r="BC518" s="114"/>
      <c r="BD518" s="114"/>
      <c r="BE518" s="114"/>
      <c r="BF518" s="114"/>
      <c r="BG518" s="114"/>
      <c r="BH518" s="114"/>
      <c r="BI518" s="114"/>
      <c r="BJ518" s="114"/>
      <c r="BK518" s="114"/>
      <c r="BL518" s="114"/>
      <c r="BM518" s="114"/>
      <c r="BP518" s="114"/>
      <c r="BQ518" s="114"/>
      <c r="BR518" s="114"/>
      <c r="BS518" s="114"/>
    </row>
    <row r="519" spans="1:71" s="103" customFormat="1" ht="60" customHeight="1">
      <c r="A519" s="114"/>
      <c r="B519" s="115"/>
      <c r="C519" s="114"/>
      <c r="D519" s="114"/>
      <c r="E519" s="102"/>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c r="AO519" s="114"/>
      <c r="AP519" s="114"/>
      <c r="AQ519" s="114"/>
      <c r="AR519" s="114"/>
      <c r="AS519" s="114"/>
      <c r="AT519" s="114"/>
      <c r="AU519" s="114"/>
      <c r="AV519" s="114"/>
      <c r="AW519" s="114"/>
      <c r="AX519" s="114"/>
      <c r="AY519" s="114"/>
      <c r="AZ519" s="114"/>
      <c r="BA519" s="114"/>
      <c r="BB519" s="114"/>
      <c r="BC519" s="114"/>
      <c r="BD519" s="114"/>
      <c r="BE519" s="114"/>
      <c r="BF519" s="114"/>
      <c r="BG519" s="114"/>
      <c r="BH519" s="114"/>
      <c r="BI519" s="114"/>
      <c r="BJ519" s="114"/>
      <c r="BK519" s="114"/>
      <c r="BL519" s="114"/>
      <c r="BM519" s="114"/>
      <c r="BP519" s="114"/>
      <c r="BQ519" s="114"/>
      <c r="BR519" s="114"/>
      <c r="BS519" s="114"/>
    </row>
    <row r="520" spans="1:71" s="103" customFormat="1" ht="60" customHeight="1">
      <c r="A520" s="114"/>
      <c r="B520" s="115"/>
      <c r="C520" s="114"/>
      <c r="D520" s="114"/>
      <c r="E520" s="102"/>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c r="AO520" s="114"/>
      <c r="AP520" s="114"/>
      <c r="AQ520" s="114"/>
      <c r="AR520" s="114"/>
      <c r="AS520" s="114"/>
      <c r="AT520" s="114"/>
      <c r="AU520" s="114"/>
      <c r="AV520" s="114"/>
      <c r="AW520" s="114"/>
      <c r="AX520" s="114"/>
      <c r="AY520" s="114"/>
      <c r="AZ520" s="114"/>
      <c r="BA520" s="114"/>
      <c r="BB520" s="114"/>
      <c r="BC520" s="114"/>
      <c r="BD520" s="114"/>
      <c r="BE520" s="114"/>
      <c r="BF520" s="114"/>
      <c r="BG520" s="114"/>
      <c r="BH520" s="114"/>
      <c r="BI520" s="114"/>
      <c r="BJ520" s="114"/>
      <c r="BK520" s="114"/>
      <c r="BL520" s="114"/>
      <c r="BM520" s="114"/>
      <c r="BP520" s="114"/>
      <c r="BQ520" s="114"/>
      <c r="BR520" s="114"/>
      <c r="BS520" s="114"/>
    </row>
    <row r="521" spans="1:71" s="103" customFormat="1" ht="60" customHeight="1">
      <c r="A521" s="114"/>
      <c r="B521" s="115"/>
      <c r="C521" s="114"/>
      <c r="D521" s="114"/>
      <c r="E521" s="102"/>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c r="AO521" s="114"/>
      <c r="AP521" s="114"/>
      <c r="AQ521" s="114"/>
      <c r="AR521" s="114"/>
      <c r="AS521" s="114"/>
      <c r="AT521" s="114"/>
      <c r="AU521" s="114"/>
      <c r="AV521" s="114"/>
      <c r="AW521" s="114"/>
      <c r="AX521" s="114"/>
      <c r="AY521" s="114"/>
      <c r="AZ521" s="114"/>
      <c r="BA521" s="114"/>
      <c r="BB521" s="114"/>
      <c r="BC521" s="114"/>
      <c r="BD521" s="114"/>
      <c r="BE521" s="114"/>
      <c r="BF521" s="114"/>
      <c r="BG521" s="114"/>
      <c r="BH521" s="114"/>
      <c r="BI521" s="114"/>
      <c r="BJ521" s="114"/>
      <c r="BK521" s="114"/>
      <c r="BL521" s="114"/>
      <c r="BM521" s="114"/>
      <c r="BP521" s="114"/>
      <c r="BQ521" s="114"/>
      <c r="BR521" s="114"/>
      <c r="BS521" s="114"/>
    </row>
    <row r="522" spans="1:71" s="103" customFormat="1" ht="60" customHeight="1">
      <c r="A522" s="114"/>
      <c r="B522" s="115"/>
      <c r="C522" s="114"/>
      <c r="D522" s="114"/>
      <c r="E522" s="102"/>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c r="AO522" s="114"/>
      <c r="AP522" s="114"/>
      <c r="AQ522" s="114"/>
      <c r="AR522" s="114"/>
      <c r="AS522" s="114"/>
      <c r="AT522" s="114"/>
      <c r="AU522" s="114"/>
      <c r="AV522" s="114"/>
      <c r="AW522" s="114"/>
      <c r="AX522" s="114"/>
      <c r="AY522" s="114"/>
      <c r="AZ522" s="114"/>
      <c r="BA522" s="114"/>
      <c r="BB522" s="114"/>
      <c r="BC522" s="114"/>
      <c r="BD522" s="114"/>
      <c r="BE522" s="114"/>
      <c r="BF522" s="114"/>
      <c r="BG522" s="114"/>
      <c r="BH522" s="114"/>
      <c r="BI522" s="114"/>
      <c r="BJ522" s="114"/>
      <c r="BK522" s="114"/>
      <c r="BL522" s="114"/>
      <c r="BM522" s="114"/>
      <c r="BP522" s="114"/>
      <c r="BQ522" s="114"/>
      <c r="BR522" s="114"/>
      <c r="BS522" s="114"/>
    </row>
    <row r="523" spans="1:71" s="103" customFormat="1" ht="60" customHeight="1">
      <c r="A523" s="114"/>
      <c r="B523" s="115"/>
      <c r="C523" s="114"/>
      <c r="D523" s="114"/>
      <c r="E523" s="102"/>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c r="AO523" s="114"/>
      <c r="AP523" s="114"/>
      <c r="AQ523" s="114"/>
      <c r="AR523" s="114"/>
      <c r="AS523" s="114"/>
      <c r="AT523" s="114"/>
      <c r="AU523" s="114"/>
      <c r="AV523" s="114"/>
      <c r="AW523" s="114"/>
      <c r="AX523" s="114"/>
      <c r="AY523" s="114"/>
      <c r="AZ523" s="114"/>
      <c r="BA523" s="114"/>
      <c r="BB523" s="114"/>
      <c r="BC523" s="114"/>
      <c r="BD523" s="114"/>
      <c r="BE523" s="114"/>
      <c r="BF523" s="114"/>
      <c r="BG523" s="114"/>
      <c r="BH523" s="114"/>
      <c r="BI523" s="114"/>
      <c r="BJ523" s="114"/>
      <c r="BK523" s="114"/>
      <c r="BL523" s="114"/>
      <c r="BM523" s="114"/>
      <c r="BP523" s="114"/>
      <c r="BQ523" s="114"/>
      <c r="BR523" s="114"/>
      <c r="BS523" s="114"/>
    </row>
    <row r="524" spans="1:71" s="103" customFormat="1" ht="60" customHeight="1">
      <c r="A524" s="114"/>
      <c r="B524" s="115"/>
      <c r="C524" s="114"/>
      <c r="D524" s="114"/>
      <c r="E524" s="102"/>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c r="AO524" s="114"/>
      <c r="AP524" s="114"/>
      <c r="AQ524" s="114"/>
      <c r="AR524" s="114"/>
      <c r="AS524" s="114"/>
      <c r="AT524" s="114"/>
      <c r="AU524" s="114"/>
      <c r="AV524" s="114"/>
      <c r="AW524" s="114"/>
      <c r="AX524" s="114"/>
      <c r="AY524" s="114"/>
      <c r="AZ524" s="114"/>
      <c r="BA524" s="114"/>
      <c r="BB524" s="114"/>
      <c r="BC524" s="114"/>
      <c r="BD524" s="114"/>
      <c r="BE524" s="114"/>
      <c r="BF524" s="114"/>
      <c r="BG524" s="114"/>
      <c r="BH524" s="114"/>
      <c r="BI524" s="114"/>
      <c r="BJ524" s="114"/>
      <c r="BK524" s="114"/>
      <c r="BL524" s="114"/>
      <c r="BM524" s="114"/>
      <c r="BP524" s="114"/>
      <c r="BQ524" s="114"/>
      <c r="BR524" s="114"/>
      <c r="BS524" s="114"/>
    </row>
    <row r="525" spans="1:71" s="103" customFormat="1" ht="60" customHeight="1">
      <c r="A525" s="114"/>
      <c r="B525" s="115"/>
      <c r="C525" s="114"/>
      <c r="D525" s="114"/>
      <c r="E525" s="102"/>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c r="AO525" s="114"/>
      <c r="AP525" s="114"/>
      <c r="AQ525" s="114"/>
      <c r="AR525" s="114"/>
      <c r="AS525" s="114"/>
      <c r="AT525" s="114"/>
      <c r="AU525" s="114"/>
      <c r="AV525" s="114"/>
      <c r="AW525" s="114"/>
      <c r="AX525" s="114"/>
      <c r="AY525" s="114"/>
      <c r="AZ525" s="114"/>
      <c r="BA525" s="114"/>
      <c r="BB525" s="114"/>
      <c r="BC525" s="114"/>
      <c r="BD525" s="114"/>
      <c r="BE525" s="114"/>
      <c r="BF525" s="114"/>
      <c r="BG525" s="114"/>
      <c r="BH525" s="114"/>
      <c r="BI525" s="114"/>
      <c r="BJ525" s="114"/>
      <c r="BK525" s="114"/>
      <c r="BL525" s="114"/>
      <c r="BM525" s="114"/>
      <c r="BP525" s="114"/>
      <c r="BQ525" s="114"/>
      <c r="BR525" s="114"/>
      <c r="BS525" s="114"/>
    </row>
    <row r="526" spans="1:71" s="103" customFormat="1" ht="60" customHeight="1">
      <c r="A526" s="114"/>
      <c r="B526" s="115"/>
      <c r="C526" s="114"/>
      <c r="D526" s="114"/>
      <c r="E526" s="102"/>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c r="AO526" s="114"/>
      <c r="AP526" s="114"/>
      <c r="AQ526" s="114"/>
      <c r="AR526" s="114"/>
      <c r="AS526" s="114"/>
      <c r="AT526" s="114"/>
      <c r="AU526" s="114"/>
      <c r="AV526" s="114"/>
      <c r="AW526" s="114"/>
      <c r="AX526" s="114"/>
      <c r="AY526" s="114"/>
      <c r="AZ526" s="114"/>
      <c r="BA526" s="114"/>
      <c r="BB526" s="114"/>
      <c r="BC526" s="114"/>
      <c r="BD526" s="114"/>
      <c r="BE526" s="114"/>
      <c r="BF526" s="114"/>
      <c r="BG526" s="114"/>
      <c r="BH526" s="114"/>
      <c r="BI526" s="114"/>
      <c r="BJ526" s="114"/>
      <c r="BK526" s="114"/>
      <c r="BL526" s="114"/>
      <c r="BM526" s="114"/>
      <c r="BP526" s="114"/>
      <c r="BQ526" s="114"/>
      <c r="BR526" s="114"/>
      <c r="BS526" s="114"/>
    </row>
    <row r="527" spans="1:71" s="103" customFormat="1" ht="60" customHeight="1">
      <c r="A527" s="114"/>
      <c r="B527" s="115"/>
      <c r="C527" s="114"/>
      <c r="D527" s="114"/>
      <c r="E527" s="102"/>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c r="AO527" s="114"/>
      <c r="AP527" s="114"/>
      <c r="AQ527" s="114"/>
      <c r="AR527" s="114"/>
      <c r="AS527" s="114"/>
      <c r="AT527" s="114"/>
      <c r="AU527" s="114"/>
      <c r="AV527" s="114"/>
      <c r="AW527" s="114"/>
      <c r="AX527" s="114"/>
      <c r="AY527" s="114"/>
      <c r="AZ527" s="114"/>
      <c r="BA527" s="114"/>
      <c r="BB527" s="114"/>
      <c r="BC527" s="114"/>
      <c r="BD527" s="114"/>
      <c r="BE527" s="114"/>
      <c r="BF527" s="114"/>
      <c r="BG527" s="114"/>
      <c r="BH527" s="114"/>
      <c r="BI527" s="114"/>
      <c r="BJ527" s="114"/>
      <c r="BK527" s="114"/>
      <c r="BL527" s="114"/>
      <c r="BM527" s="114"/>
      <c r="BP527" s="114"/>
      <c r="BQ527" s="114"/>
      <c r="BR527" s="114"/>
      <c r="BS527" s="114"/>
    </row>
    <row r="528" spans="1:71" s="103" customFormat="1" ht="60" customHeight="1">
      <c r="A528" s="114"/>
      <c r="B528" s="115"/>
      <c r="C528" s="114"/>
      <c r="D528" s="114"/>
      <c r="E528" s="102"/>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c r="AO528" s="114"/>
      <c r="AP528" s="114"/>
      <c r="AQ528" s="114"/>
      <c r="AR528" s="114"/>
      <c r="AS528" s="114"/>
      <c r="AT528" s="114"/>
      <c r="AU528" s="114"/>
      <c r="AV528" s="114"/>
      <c r="AW528" s="114"/>
      <c r="AX528" s="114"/>
      <c r="AY528" s="114"/>
      <c r="AZ528" s="114"/>
      <c r="BA528" s="114"/>
      <c r="BB528" s="114"/>
      <c r="BC528" s="114"/>
      <c r="BD528" s="114"/>
      <c r="BE528" s="114"/>
      <c r="BF528" s="114"/>
      <c r="BG528" s="114"/>
      <c r="BH528" s="114"/>
      <c r="BI528" s="114"/>
      <c r="BJ528" s="114"/>
      <c r="BK528" s="114"/>
      <c r="BL528" s="114"/>
      <c r="BM528" s="114"/>
      <c r="BP528" s="114"/>
      <c r="BQ528" s="114"/>
      <c r="BR528" s="114"/>
      <c r="BS528" s="114"/>
    </row>
    <row r="529" spans="1:71" s="103" customFormat="1" ht="60" customHeight="1">
      <c r="A529" s="114"/>
      <c r="B529" s="115"/>
      <c r="C529" s="114"/>
      <c r="D529" s="114"/>
      <c r="E529" s="102"/>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c r="AO529" s="114"/>
      <c r="AP529" s="114"/>
      <c r="AQ529" s="114"/>
      <c r="AR529" s="114"/>
      <c r="AS529" s="114"/>
      <c r="AT529" s="114"/>
      <c r="AU529" s="114"/>
      <c r="AV529" s="114"/>
      <c r="AW529" s="114"/>
      <c r="AX529" s="114"/>
      <c r="AY529" s="114"/>
      <c r="AZ529" s="114"/>
      <c r="BA529" s="114"/>
      <c r="BB529" s="114"/>
      <c r="BC529" s="114"/>
      <c r="BD529" s="114"/>
      <c r="BE529" s="114"/>
      <c r="BF529" s="114"/>
      <c r="BG529" s="114"/>
      <c r="BH529" s="114"/>
      <c r="BI529" s="114"/>
      <c r="BJ529" s="114"/>
      <c r="BK529" s="114"/>
      <c r="BL529" s="114"/>
      <c r="BM529" s="114"/>
      <c r="BP529" s="114"/>
      <c r="BQ529" s="114"/>
      <c r="BR529" s="114"/>
      <c r="BS529" s="114"/>
    </row>
    <row r="530" spans="1:71" s="103" customFormat="1" ht="60" customHeight="1">
      <c r="A530" s="114"/>
      <c r="B530" s="115"/>
      <c r="C530" s="114"/>
      <c r="D530" s="114"/>
      <c r="E530" s="102"/>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c r="AO530" s="114"/>
      <c r="AP530" s="114"/>
      <c r="AQ530" s="114"/>
      <c r="AR530" s="114"/>
      <c r="AS530" s="114"/>
      <c r="AT530" s="114"/>
      <c r="AU530" s="114"/>
      <c r="AV530" s="114"/>
      <c r="AW530" s="114"/>
      <c r="AX530" s="114"/>
      <c r="AY530" s="114"/>
      <c r="AZ530" s="114"/>
      <c r="BA530" s="114"/>
      <c r="BB530" s="114"/>
      <c r="BC530" s="114"/>
      <c r="BD530" s="114"/>
      <c r="BE530" s="114"/>
      <c r="BF530" s="114"/>
      <c r="BG530" s="114"/>
      <c r="BH530" s="114"/>
      <c r="BI530" s="114"/>
      <c r="BJ530" s="114"/>
      <c r="BK530" s="114"/>
      <c r="BL530" s="114"/>
      <c r="BM530" s="114"/>
      <c r="BP530" s="114"/>
      <c r="BQ530" s="114"/>
      <c r="BR530" s="114"/>
      <c r="BS530" s="114"/>
    </row>
    <row r="531" spans="1:71" s="103" customFormat="1" ht="60" customHeight="1">
      <c r="A531" s="114"/>
      <c r="B531" s="115"/>
      <c r="C531" s="114"/>
      <c r="D531" s="114"/>
      <c r="E531" s="102"/>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c r="AO531" s="114"/>
      <c r="AP531" s="114"/>
      <c r="AQ531" s="114"/>
      <c r="AR531" s="114"/>
      <c r="AS531" s="114"/>
      <c r="AT531" s="114"/>
      <c r="AU531" s="114"/>
      <c r="AV531" s="114"/>
      <c r="AW531" s="114"/>
      <c r="AX531" s="114"/>
      <c r="AY531" s="114"/>
      <c r="AZ531" s="114"/>
      <c r="BA531" s="114"/>
      <c r="BB531" s="114"/>
      <c r="BC531" s="114"/>
      <c r="BD531" s="114"/>
      <c r="BE531" s="114"/>
      <c r="BF531" s="114"/>
      <c r="BG531" s="114"/>
      <c r="BH531" s="114"/>
      <c r="BI531" s="114"/>
      <c r="BJ531" s="114"/>
      <c r="BK531" s="114"/>
      <c r="BL531" s="114"/>
      <c r="BM531" s="114"/>
      <c r="BP531" s="114"/>
      <c r="BQ531" s="114"/>
      <c r="BR531" s="114"/>
      <c r="BS531" s="114"/>
    </row>
    <row r="532" spans="1:71" s="103" customFormat="1" ht="60" customHeight="1">
      <c r="A532" s="114"/>
      <c r="B532" s="115"/>
      <c r="C532" s="114"/>
      <c r="D532" s="114"/>
      <c r="E532" s="102"/>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c r="AO532" s="114"/>
      <c r="AP532" s="114"/>
      <c r="AQ532" s="114"/>
      <c r="AR532" s="114"/>
      <c r="AS532" s="114"/>
      <c r="AT532" s="114"/>
      <c r="AU532" s="114"/>
      <c r="AV532" s="114"/>
      <c r="AW532" s="114"/>
      <c r="AX532" s="114"/>
      <c r="AY532" s="114"/>
      <c r="AZ532" s="114"/>
      <c r="BA532" s="114"/>
      <c r="BB532" s="114"/>
      <c r="BC532" s="114"/>
      <c r="BD532" s="114"/>
      <c r="BE532" s="114"/>
      <c r="BF532" s="114"/>
      <c r="BG532" s="114"/>
      <c r="BH532" s="114"/>
      <c r="BI532" s="114"/>
      <c r="BJ532" s="114"/>
      <c r="BK532" s="114"/>
      <c r="BL532" s="114"/>
      <c r="BM532" s="114"/>
      <c r="BP532" s="114"/>
      <c r="BQ532" s="114"/>
      <c r="BR532" s="114"/>
      <c r="BS532" s="114"/>
    </row>
    <row r="533" spans="1:71" s="103" customFormat="1" ht="60" customHeight="1">
      <c r="A533" s="114"/>
      <c r="B533" s="115"/>
      <c r="C533" s="114"/>
      <c r="D533" s="114"/>
      <c r="E533" s="102"/>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c r="AO533" s="114"/>
      <c r="AP533" s="114"/>
      <c r="AQ533" s="114"/>
      <c r="AR533" s="114"/>
      <c r="AS533" s="114"/>
      <c r="AT533" s="114"/>
      <c r="AU533" s="114"/>
      <c r="AV533" s="114"/>
      <c r="AW533" s="114"/>
      <c r="AX533" s="114"/>
      <c r="AY533" s="114"/>
      <c r="AZ533" s="114"/>
      <c r="BA533" s="114"/>
      <c r="BB533" s="114"/>
      <c r="BC533" s="114"/>
      <c r="BD533" s="114"/>
      <c r="BE533" s="114"/>
      <c r="BF533" s="114"/>
      <c r="BG533" s="114"/>
      <c r="BH533" s="114"/>
      <c r="BI533" s="114"/>
      <c r="BJ533" s="114"/>
      <c r="BK533" s="114"/>
      <c r="BL533" s="114"/>
      <c r="BM533" s="114"/>
      <c r="BP533" s="114"/>
      <c r="BQ533" s="114"/>
      <c r="BR533" s="114"/>
      <c r="BS533" s="114"/>
    </row>
    <row r="534" spans="1:71" s="103" customFormat="1" ht="60" customHeight="1">
      <c r="A534" s="114"/>
      <c r="B534" s="115"/>
      <c r="C534" s="114"/>
      <c r="D534" s="114"/>
      <c r="E534" s="102"/>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c r="AO534" s="114"/>
      <c r="AP534" s="114"/>
      <c r="AQ534" s="114"/>
      <c r="AR534" s="114"/>
      <c r="AS534" s="114"/>
      <c r="AT534" s="114"/>
      <c r="AU534" s="114"/>
      <c r="AV534" s="114"/>
      <c r="AW534" s="114"/>
      <c r="AX534" s="114"/>
      <c r="AY534" s="114"/>
      <c r="AZ534" s="114"/>
      <c r="BA534" s="114"/>
      <c r="BB534" s="114"/>
      <c r="BC534" s="114"/>
      <c r="BD534" s="114"/>
      <c r="BE534" s="114"/>
      <c r="BF534" s="114"/>
      <c r="BG534" s="114"/>
      <c r="BH534" s="114"/>
      <c r="BI534" s="114"/>
      <c r="BJ534" s="114"/>
      <c r="BK534" s="114"/>
      <c r="BL534" s="114"/>
      <c r="BM534" s="114"/>
      <c r="BP534" s="114"/>
      <c r="BQ534" s="114"/>
      <c r="BR534" s="114"/>
      <c r="BS534" s="114"/>
    </row>
    <row r="535" spans="1:71" s="103" customFormat="1" ht="60" customHeight="1">
      <c r="A535" s="114"/>
      <c r="B535" s="115"/>
      <c r="C535" s="114"/>
      <c r="D535" s="114"/>
      <c r="E535" s="102"/>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c r="AO535" s="114"/>
      <c r="AP535" s="114"/>
      <c r="AQ535" s="114"/>
      <c r="AR535" s="114"/>
      <c r="AS535" s="114"/>
      <c r="AT535" s="114"/>
      <c r="AU535" s="114"/>
      <c r="AV535" s="114"/>
      <c r="AW535" s="114"/>
      <c r="AX535" s="114"/>
      <c r="AY535" s="114"/>
      <c r="AZ535" s="114"/>
      <c r="BA535" s="114"/>
      <c r="BB535" s="114"/>
      <c r="BC535" s="114"/>
      <c r="BD535" s="114"/>
      <c r="BE535" s="114"/>
      <c r="BF535" s="114"/>
      <c r="BG535" s="114"/>
      <c r="BH535" s="114"/>
      <c r="BI535" s="114"/>
      <c r="BJ535" s="114"/>
      <c r="BK535" s="114"/>
      <c r="BL535" s="114"/>
      <c r="BM535" s="114"/>
      <c r="BP535" s="114"/>
      <c r="BQ535" s="114"/>
      <c r="BR535" s="114"/>
      <c r="BS535" s="114"/>
    </row>
    <row r="536" spans="1:71" s="103" customFormat="1" ht="60" customHeight="1">
      <c r="A536" s="114"/>
      <c r="B536" s="115"/>
      <c r="C536" s="114"/>
      <c r="D536" s="114"/>
      <c r="E536" s="102"/>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14"/>
      <c r="AY536" s="114"/>
      <c r="AZ536" s="114"/>
      <c r="BA536" s="114"/>
      <c r="BB536" s="114"/>
      <c r="BC536" s="114"/>
      <c r="BD536" s="114"/>
      <c r="BE536" s="114"/>
      <c r="BF536" s="114"/>
      <c r="BG536" s="114"/>
      <c r="BH536" s="114"/>
      <c r="BI536" s="114"/>
      <c r="BJ536" s="114"/>
      <c r="BK536" s="114"/>
      <c r="BL536" s="114"/>
      <c r="BM536" s="114"/>
      <c r="BP536" s="114"/>
      <c r="BQ536" s="114"/>
      <c r="BR536" s="114"/>
      <c r="BS536" s="114"/>
    </row>
    <row r="537" spans="1:71" s="103" customFormat="1" ht="60" customHeight="1">
      <c r="A537" s="114"/>
      <c r="B537" s="115"/>
      <c r="C537" s="114"/>
      <c r="D537" s="114"/>
      <c r="E537" s="102"/>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14"/>
      <c r="AY537" s="114"/>
      <c r="AZ537" s="114"/>
      <c r="BA537" s="114"/>
      <c r="BB537" s="114"/>
      <c r="BC537" s="114"/>
      <c r="BD537" s="114"/>
      <c r="BE537" s="114"/>
      <c r="BF537" s="114"/>
      <c r="BG537" s="114"/>
      <c r="BH537" s="114"/>
      <c r="BI537" s="114"/>
      <c r="BJ537" s="114"/>
      <c r="BK537" s="114"/>
      <c r="BL537" s="114"/>
      <c r="BM537" s="114"/>
      <c r="BP537" s="114"/>
      <c r="BQ537" s="114"/>
      <c r="BR537" s="114"/>
      <c r="BS537" s="114"/>
    </row>
    <row r="538" spans="1:71" s="103" customFormat="1" ht="60" customHeight="1">
      <c r="A538" s="114"/>
      <c r="B538" s="115"/>
      <c r="C538" s="114"/>
      <c r="D538" s="114"/>
      <c r="E538" s="102"/>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c r="AO538" s="114"/>
      <c r="AP538" s="114"/>
      <c r="AQ538" s="114"/>
      <c r="AR538" s="114"/>
      <c r="AS538" s="114"/>
      <c r="AT538" s="114"/>
      <c r="AU538" s="114"/>
      <c r="AV538" s="114"/>
      <c r="AW538" s="114"/>
      <c r="AX538" s="114"/>
      <c r="AY538" s="114"/>
      <c r="AZ538" s="114"/>
      <c r="BA538" s="114"/>
      <c r="BB538" s="114"/>
      <c r="BC538" s="114"/>
      <c r="BD538" s="114"/>
      <c r="BE538" s="114"/>
      <c r="BF538" s="114"/>
      <c r="BG538" s="114"/>
      <c r="BH538" s="114"/>
      <c r="BI538" s="114"/>
      <c r="BJ538" s="114"/>
      <c r="BK538" s="114"/>
      <c r="BL538" s="114"/>
      <c r="BM538" s="114"/>
      <c r="BP538" s="114"/>
      <c r="BQ538" s="114"/>
      <c r="BR538" s="114"/>
      <c r="BS538" s="114"/>
    </row>
    <row r="539" spans="1:71" s="103" customFormat="1" ht="60" customHeight="1">
      <c r="A539" s="114"/>
      <c r="B539" s="115"/>
      <c r="C539" s="114"/>
      <c r="D539" s="114"/>
      <c r="E539" s="102"/>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c r="AO539" s="114"/>
      <c r="AP539" s="114"/>
      <c r="AQ539" s="114"/>
      <c r="AR539" s="114"/>
      <c r="AS539" s="114"/>
      <c r="AT539" s="114"/>
      <c r="AU539" s="114"/>
      <c r="AV539" s="114"/>
      <c r="AW539" s="114"/>
      <c r="AX539" s="114"/>
      <c r="AY539" s="114"/>
      <c r="AZ539" s="114"/>
      <c r="BA539" s="114"/>
      <c r="BB539" s="114"/>
      <c r="BC539" s="114"/>
      <c r="BD539" s="114"/>
      <c r="BE539" s="114"/>
      <c r="BF539" s="114"/>
      <c r="BG539" s="114"/>
      <c r="BH539" s="114"/>
      <c r="BI539" s="114"/>
      <c r="BJ539" s="114"/>
      <c r="BK539" s="114"/>
      <c r="BL539" s="114"/>
      <c r="BM539" s="114"/>
      <c r="BP539" s="114"/>
      <c r="BQ539" s="114"/>
      <c r="BR539" s="114"/>
      <c r="BS539" s="114"/>
    </row>
    <row r="540" spans="1:71" s="103" customFormat="1" ht="60" customHeight="1">
      <c r="A540" s="114"/>
      <c r="B540" s="115"/>
      <c r="C540" s="114"/>
      <c r="D540" s="114"/>
      <c r="E540" s="102"/>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c r="AO540" s="114"/>
      <c r="AP540" s="114"/>
      <c r="AQ540" s="114"/>
      <c r="AR540" s="114"/>
      <c r="AS540" s="114"/>
      <c r="AT540" s="114"/>
      <c r="AU540" s="114"/>
      <c r="AV540" s="114"/>
      <c r="AW540" s="114"/>
      <c r="AX540" s="114"/>
      <c r="AY540" s="114"/>
      <c r="AZ540" s="114"/>
      <c r="BA540" s="114"/>
      <c r="BB540" s="114"/>
      <c r="BC540" s="114"/>
      <c r="BD540" s="114"/>
      <c r="BE540" s="114"/>
      <c r="BF540" s="114"/>
      <c r="BG540" s="114"/>
      <c r="BH540" s="114"/>
      <c r="BI540" s="114"/>
      <c r="BJ540" s="114"/>
      <c r="BK540" s="114"/>
      <c r="BL540" s="114"/>
      <c r="BM540" s="114"/>
      <c r="BP540" s="114"/>
      <c r="BQ540" s="114"/>
      <c r="BR540" s="114"/>
      <c r="BS540" s="114"/>
    </row>
    <row r="541" spans="1:71" s="103" customFormat="1" ht="60" customHeight="1">
      <c r="A541" s="114"/>
      <c r="B541" s="115"/>
      <c r="C541" s="114"/>
      <c r="D541" s="114"/>
      <c r="E541" s="102"/>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c r="AO541" s="114"/>
      <c r="AP541" s="114"/>
      <c r="AQ541" s="114"/>
      <c r="AR541" s="114"/>
      <c r="AS541" s="114"/>
      <c r="AT541" s="114"/>
      <c r="AU541" s="114"/>
      <c r="AV541" s="114"/>
      <c r="AW541" s="114"/>
      <c r="AX541" s="114"/>
      <c r="AY541" s="114"/>
      <c r="AZ541" s="114"/>
      <c r="BA541" s="114"/>
      <c r="BB541" s="114"/>
      <c r="BC541" s="114"/>
      <c r="BD541" s="114"/>
      <c r="BE541" s="114"/>
      <c r="BF541" s="114"/>
      <c r="BG541" s="114"/>
      <c r="BH541" s="114"/>
      <c r="BI541" s="114"/>
      <c r="BJ541" s="114"/>
      <c r="BK541" s="114"/>
      <c r="BL541" s="114"/>
      <c r="BM541" s="114"/>
      <c r="BP541" s="114"/>
      <c r="BQ541" s="114"/>
      <c r="BR541" s="114"/>
      <c r="BS541" s="114"/>
    </row>
    <row r="542" spans="1:71" s="103" customFormat="1" ht="60" customHeight="1">
      <c r="A542" s="114"/>
      <c r="B542" s="115"/>
      <c r="C542" s="114"/>
      <c r="D542" s="114"/>
      <c r="E542" s="102"/>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c r="AO542" s="114"/>
      <c r="AP542" s="114"/>
      <c r="AQ542" s="114"/>
      <c r="AR542" s="114"/>
      <c r="AS542" s="114"/>
      <c r="AT542" s="114"/>
      <c r="AU542" s="114"/>
      <c r="AV542" s="114"/>
      <c r="AW542" s="114"/>
      <c r="AX542" s="114"/>
      <c r="AY542" s="114"/>
      <c r="AZ542" s="114"/>
      <c r="BA542" s="114"/>
      <c r="BB542" s="114"/>
      <c r="BC542" s="114"/>
      <c r="BD542" s="114"/>
      <c r="BE542" s="114"/>
      <c r="BF542" s="114"/>
      <c r="BG542" s="114"/>
      <c r="BH542" s="114"/>
      <c r="BI542" s="114"/>
      <c r="BJ542" s="114"/>
      <c r="BK542" s="114"/>
      <c r="BL542" s="114"/>
      <c r="BM542" s="114"/>
      <c r="BP542" s="114"/>
      <c r="BQ542" s="114"/>
      <c r="BR542" s="114"/>
      <c r="BS542" s="114"/>
    </row>
    <row r="543" spans="1:71" s="103" customFormat="1" ht="60" customHeight="1">
      <c r="A543" s="114"/>
      <c r="B543" s="115"/>
      <c r="C543" s="114"/>
      <c r="D543" s="114"/>
      <c r="E543" s="102"/>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c r="AO543" s="114"/>
      <c r="AP543" s="114"/>
      <c r="AQ543" s="114"/>
      <c r="AR543" s="114"/>
      <c r="AS543" s="114"/>
      <c r="AT543" s="114"/>
      <c r="AU543" s="114"/>
      <c r="AV543" s="114"/>
      <c r="AW543" s="114"/>
      <c r="AX543" s="114"/>
      <c r="AY543" s="114"/>
      <c r="AZ543" s="114"/>
      <c r="BA543" s="114"/>
      <c r="BB543" s="114"/>
      <c r="BC543" s="114"/>
      <c r="BD543" s="114"/>
      <c r="BE543" s="114"/>
      <c r="BF543" s="114"/>
      <c r="BG543" s="114"/>
      <c r="BH543" s="114"/>
      <c r="BI543" s="114"/>
      <c r="BJ543" s="114"/>
      <c r="BK543" s="114"/>
      <c r="BL543" s="114"/>
      <c r="BM543" s="114"/>
      <c r="BP543" s="114"/>
      <c r="BQ543" s="114"/>
      <c r="BR543" s="114"/>
      <c r="BS543" s="114"/>
    </row>
    <row r="544" spans="1:71" s="103" customFormat="1" ht="60" customHeight="1">
      <c r="A544" s="114"/>
      <c r="B544" s="115"/>
      <c r="C544" s="114"/>
      <c r="D544" s="114"/>
      <c r="E544" s="102"/>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c r="AO544" s="114"/>
      <c r="AP544" s="114"/>
      <c r="AQ544" s="114"/>
      <c r="AR544" s="114"/>
      <c r="AS544" s="114"/>
      <c r="AT544" s="114"/>
      <c r="AU544" s="114"/>
      <c r="AV544" s="114"/>
      <c r="AW544" s="114"/>
      <c r="AX544" s="114"/>
      <c r="AY544" s="114"/>
      <c r="AZ544" s="114"/>
      <c r="BA544" s="114"/>
      <c r="BB544" s="114"/>
      <c r="BC544" s="114"/>
      <c r="BD544" s="114"/>
      <c r="BE544" s="114"/>
      <c r="BF544" s="114"/>
      <c r="BG544" s="114"/>
      <c r="BH544" s="114"/>
      <c r="BI544" s="114"/>
      <c r="BJ544" s="114"/>
      <c r="BK544" s="114"/>
      <c r="BL544" s="114"/>
      <c r="BM544" s="114"/>
      <c r="BP544" s="114"/>
      <c r="BQ544" s="114"/>
      <c r="BR544" s="114"/>
      <c r="BS544" s="114"/>
    </row>
    <row r="545" spans="1:71" s="103" customFormat="1" ht="60" customHeight="1">
      <c r="A545" s="114"/>
      <c r="B545" s="115"/>
      <c r="C545" s="114"/>
      <c r="D545" s="114"/>
      <c r="E545" s="102"/>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c r="AO545" s="114"/>
      <c r="AP545" s="114"/>
      <c r="AQ545" s="114"/>
      <c r="AR545" s="114"/>
      <c r="AS545" s="114"/>
      <c r="AT545" s="114"/>
      <c r="AU545" s="114"/>
      <c r="AV545" s="114"/>
      <c r="AW545" s="114"/>
      <c r="AX545" s="114"/>
      <c r="AY545" s="114"/>
      <c r="AZ545" s="114"/>
      <c r="BA545" s="114"/>
      <c r="BB545" s="114"/>
      <c r="BC545" s="114"/>
      <c r="BD545" s="114"/>
      <c r="BE545" s="114"/>
      <c r="BF545" s="114"/>
      <c r="BG545" s="114"/>
      <c r="BH545" s="114"/>
      <c r="BI545" s="114"/>
      <c r="BJ545" s="114"/>
      <c r="BK545" s="114"/>
      <c r="BL545" s="114"/>
      <c r="BM545" s="114"/>
      <c r="BP545" s="114"/>
      <c r="BQ545" s="114"/>
      <c r="BR545" s="114"/>
      <c r="BS545" s="114"/>
    </row>
    <row r="546" spans="1:71" s="103" customFormat="1" ht="60" customHeight="1">
      <c r="A546" s="114"/>
      <c r="B546" s="115"/>
      <c r="C546" s="114"/>
      <c r="D546" s="114"/>
      <c r="E546" s="102"/>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c r="AO546" s="114"/>
      <c r="AP546" s="114"/>
      <c r="AQ546" s="114"/>
      <c r="AR546" s="114"/>
      <c r="AS546" s="114"/>
      <c r="AT546" s="114"/>
      <c r="AU546" s="114"/>
      <c r="AV546" s="114"/>
      <c r="AW546" s="114"/>
      <c r="AX546" s="114"/>
      <c r="AY546" s="114"/>
      <c r="AZ546" s="114"/>
      <c r="BA546" s="114"/>
      <c r="BB546" s="114"/>
      <c r="BC546" s="114"/>
      <c r="BD546" s="114"/>
      <c r="BE546" s="114"/>
      <c r="BF546" s="114"/>
      <c r="BG546" s="114"/>
      <c r="BH546" s="114"/>
      <c r="BI546" s="114"/>
      <c r="BJ546" s="114"/>
      <c r="BK546" s="114"/>
      <c r="BL546" s="114"/>
      <c r="BM546" s="114"/>
      <c r="BP546" s="114"/>
      <c r="BQ546" s="114"/>
      <c r="BR546" s="114"/>
      <c r="BS546" s="114"/>
    </row>
    <row r="547" spans="1:71" s="103" customFormat="1" ht="60" customHeight="1">
      <c r="A547" s="114"/>
      <c r="B547" s="115"/>
      <c r="C547" s="114"/>
      <c r="D547" s="114"/>
      <c r="E547" s="102"/>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c r="AO547" s="114"/>
      <c r="AP547" s="114"/>
      <c r="AQ547" s="114"/>
      <c r="AR547" s="114"/>
      <c r="AS547" s="114"/>
      <c r="AT547" s="114"/>
      <c r="AU547" s="114"/>
      <c r="AV547" s="114"/>
      <c r="AW547" s="114"/>
      <c r="AX547" s="114"/>
      <c r="AY547" s="114"/>
      <c r="AZ547" s="114"/>
      <c r="BA547" s="114"/>
      <c r="BB547" s="114"/>
      <c r="BC547" s="114"/>
      <c r="BD547" s="114"/>
      <c r="BE547" s="114"/>
      <c r="BF547" s="114"/>
      <c r="BG547" s="114"/>
      <c r="BH547" s="114"/>
      <c r="BI547" s="114"/>
      <c r="BJ547" s="114"/>
      <c r="BK547" s="114"/>
      <c r="BL547" s="114"/>
      <c r="BM547" s="114"/>
      <c r="BP547" s="114"/>
      <c r="BQ547" s="114"/>
      <c r="BR547" s="114"/>
      <c r="BS547" s="114"/>
    </row>
    <row r="548" spans="1:71" s="103" customFormat="1" ht="60" customHeight="1">
      <c r="A548" s="114"/>
      <c r="B548" s="115"/>
      <c r="C548" s="114"/>
      <c r="D548" s="114"/>
      <c r="E548" s="102"/>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c r="AO548" s="114"/>
      <c r="AP548" s="114"/>
      <c r="AQ548" s="114"/>
      <c r="AR548" s="114"/>
      <c r="AS548" s="114"/>
      <c r="AT548" s="114"/>
      <c r="AU548" s="114"/>
      <c r="AV548" s="114"/>
      <c r="AW548" s="114"/>
      <c r="AX548" s="114"/>
      <c r="AY548" s="114"/>
      <c r="AZ548" s="114"/>
      <c r="BA548" s="114"/>
      <c r="BB548" s="114"/>
      <c r="BC548" s="114"/>
      <c r="BD548" s="114"/>
      <c r="BE548" s="114"/>
      <c r="BF548" s="114"/>
      <c r="BG548" s="114"/>
      <c r="BH548" s="114"/>
      <c r="BI548" s="114"/>
      <c r="BJ548" s="114"/>
      <c r="BK548" s="114"/>
      <c r="BL548" s="114"/>
      <c r="BM548" s="114"/>
      <c r="BP548" s="114"/>
      <c r="BQ548" s="114"/>
      <c r="BR548" s="114"/>
      <c r="BS548" s="114"/>
    </row>
    <row r="549" spans="1:71" s="103" customFormat="1" ht="60" customHeight="1">
      <c r="A549" s="114"/>
      <c r="B549" s="115"/>
      <c r="C549" s="114"/>
      <c r="D549" s="114"/>
      <c r="E549" s="102"/>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c r="AO549" s="114"/>
      <c r="AP549" s="114"/>
      <c r="AQ549" s="114"/>
      <c r="AR549" s="114"/>
      <c r="AS549" s="114"/>
      <c r="AT549" s="114"/>
      <c r="AU549" s="114"/>
      <c r="AV549" s="114"/>
      <c r="AW549" s="114"/>
      <c r="AX549" s="114"/>
      <c r="AY549" s="114"/>
      <c r="AZ549" s="114"/>
      <c r="BA549" s="114"/>
      <c r="BB549" s="114"/>
      <c r="BC549" s="114"/>
      <c r="BD549" s="114"/>
      <c r="BE549" s="114"/>
      <c r="BF549" s="114"/>
      <c r="BG549" s="114"/>
      <c r="BH549" s="114"/>
      <c r="BI549" s="114"/>
      <c r="BJ549" s="114"/>
      <c r="BK549" s="114"/>
      <c r="BL549" s="114"/>
      <c r="BM549" s="114"/>
      <c r="BP549" s="114"/>
      <c r="BQ549" s="114"/>
      <c r="BR549" s="114"/>
      <c r="BS549" s="114"/>
    </row>
    <row r="550" spans="1:71" s="103" customFormat="1" ht="60" customHeight="1">
      <c r="A550" s="114"/>
      <c r="B550" s="115"/>
      <c r="C550" s="114"/>
      <c r="D550" s="114"/>
      <c r="E550" s="102"/>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c r="AO550" s="114"/>
      <c r="AP550" s="114"/>
      <c r="AQ550" s="114"/>
      <c r="AR550" s="114"/>
      <c r="AS550" s="114"/>
      <c r="AT550" s="114"/>
      <c r="AU550" s="114"/>
      <c r="AV550" s="114"/>
      <c r="AW550" s="114"/>
      <c r="AX550" s="114"/>
      <c r="AY550" s="114"/>
      <c r="AZ550" s="114"/>
      <c r="BA550" s="114"/>
      <c r="BB550" s="114"/>
      <c r="BC550" s="114"/>
      <c r="BD550" s="114"/>
      <c r="BE550" s="114"/>
      <c r="BF550" s="114"/>
      <c r="BG550" s="114"/>
      <c r="BH550" s="114"/>
      <c r="BI550" s="114"/>
      <c r="BJ550" s="114"/>
      <c r="BK550" s="114"/>
      <c r="BL550" s="114"/>
      <c r="BM550" s="114"/>
      <c r="BP550" s="114"/>
      <c r="BQ550" s="114"/>
      <c r="BR550" s="114"/>
      <c r="BS550" s="114"/>
    </row>
    <row r="551" spans="1:71" s="103" customFormat="1" ht="60" customHeight="1">
      <c r="A551" s="114"/>
      <c r="B551" s="115"/>
      <c r="C551" s="114"/>
      <c r="D551" s="114"/>
      <c r="E551" s="102"/>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c r="AO551" s="114"/>
      <c r="AP551" s="114"/>
      <c r="AQ551" s="114"/>
      <c r="AR551" s="114"/>
      <c r="AS551" s="114"/>
      <c r="AT551" s="114"/>
      <c r="AU551" s="114"/>
      <c r="AV551" s="114"/>
      <c r="AW551" s="114"/>
      <c r="AX551" s="114"/>
      <c r="AY551" s="114"/>
      <c r="AZ551" s="114"/>
      <c r="BA551" s="114"/>
      <c r="BB551" s="114"/>
      <c r="BC551" s="114"/>
      <c r="BD551" s="114"/>
      <c r="BE551" s="114"/>
      <c r="BF551" s="114"/>
      <c r="BG551" s="114"/>
      <c r="BH551" s="114"/>
      <c r="BI551" s="114"/>
      <c r="BJ551" s="114"/>
      <c r="BK551" s="114"/>
      <c r="BL551" s="114"/>
      <c r="BM551" s="114"/>
      <c r="BP551" s="114"/>
      <c r="BQ551" s="114"/>
      <c r="BR551" s="114"/>
      <c r="BS551" s="114"/>
    </row>
    <row r="552" spans="1:71" s="103" customFormat="1" ht="60" customHeight="1">
      <c r="A552" s="114"/>
      <c r="B552" s="115"/>
      <c r="C552" s="114"/>
      <c r="D552" s="114"/>
      <c r="E552" s="102"/>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c r="AO552" s="114"/>
      <c r="AP552" s="114"/>
      <c r="AQ552" s="114"/>
      <c r="AR552" s="114"/>
      <c r="AS552" s="114"/>
      <c r="AT552" s="114"/>
      <c r="AU552" s="114"/>
      <c r="AV552" s="114"/>
      <c r="AW552" s="114"/>
      <c r="AX552" s="114"/>
      <c r="AY552" s="114"/>
      <c r="AZ552" s="114"/>
      <c r="BA552" s="114"/>
      <c r="BB552" s="114"/>
      <c r="BC552" s="114"/>
      <c r="BD552" s="114"/>
      <c r="BE552" s="114"/>
      <c r="BF552" s="114"/>
      <c r="BG552" s="114"/>
      <c r="BH552" s="114"/>
      <c r="BI552" s="114"/>
      <c r="BJ552" s="114"/>
      <c r="BK552" s="114"/>
      <c r="BL552" s="114"/>
      <c r="BM552" s="114"/>
      <c r="BP552" s="114"/>
      <c r="BQ552" s="114"/>
      <c r="BR552" s="114"/>
      <c r="BS552" s="114"/>
    </row>
    <row r="553" spans="1:71" s="103" customFormat="1" ht="60" customHeight="1">
      <c r="A553" s="114"/>
      <c r="B553" s="115"/>
      <c r="C553" s="114"/>
      <c r="D553" s="114"/>
      <c r="E553" s="102"/>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c r="AO553" s="114"/>
      <c r="AP553" s="114"/>
      <c r="AQ553" s="114"/>
      <c r="AR553" s="114"/>
      <c r="AS553" s="114"/>
      <c r="AT553" s="114"/>
      <c r="AU553" s="114"/>
      <c r="AV553" s="114"/>
      <c r="AW553" s="114"/>
      <c r="AX553" s="114"/>
      <c r="AY553" s="114"/>
      <c r="AZ553" s="114"/>
      <c r="BA553" s="114"/>
      <c r="BB553" s="114"/>
      <c r="BC553" s="114"/>
      <c r="BD553" s="114"/>
      <c r="BE553" s="114"/>
      <c r="BF553" s="114"/>
      <c r="BG553" s="114"/>
      <c r="BH553" s="114"/>
      <c r="BI553" s="114"/>
      <c r="BJ553" s="114"/>
      <c r="BK553" s="114"/>
      <c r="BL553" s="114"/>
      <c r="BM553" s="114"/>
      <c r="BP553" s="114"/>
      <c r="BQ553" s="114"/>
      <c r="BR553" s="114"/>
      <c r="BS553" s="114"/>
    </row>
    <row r="554" spans="1:71" s="103" customFormat="1" ht="60" customHeight="1">
      <c r="A554" s="114"/>
      <c r="B554" s="115"/>
      <c r="C554" s="114"/>
      <c r="D554" s="114"/>
      <c r="E554" s="102"/>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c r="AO554" s="114"/>
      <c r="AP554" s="114"/>
      <c r="AQ554" s="114"/>
      <c r="AR554" s="114"/>
      <c r="AS554" s="114"/>
      <c r="AT554" s="114"/>
      <c r="AU554" s="114"/>
      <c r="AV554" s="114"/>
      <c r="AW554" s="114"/>
      <c r="AX554" s="114"/>
      <c r="AY554" s="114"/>
      <c r="AZ554" s="114"/>
      <c r="BA554" s="114"/>
      <c r="BB554" s="114"/>
      <c r="BC554" s="114"/>
      <c r="BD554" s="114"/>
      <c r="BE554" s="114"/>
      <c r="BF554" s="114"/>
      <c r="BG554" s="114"/>
      <c r="BH554" s="114"/>
      <c r="BI554" s="114"/>
      <c r="BJ554" s="114"/>
      <c r="BK554" s="114"/>
      <c r="BL554" s="114"/>
      <c r="BM554" s="114"/>
      <c r="BP554" s="114"/>
      <c r="BQ554" s="114"/>
      <c r="BR554" s="114"/>
      <c r="BS554" s="114"/>
    </row>
    <row r="555" spans="1:71" s="103" customFormat="1" ht="60" customHeight="1">
      <c r="A555" s="114"/>
      <c r="B555" s="115"/>
      <c r="C555" s="114"/>
      <c r="D555" s="114"/>
      <c r="E555" s="102"/>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c r="AO555" s="114"/>
      <c r="AP555" s="114"/>
      <c r="AQ555" s="114"/>
      <c r="AR555" s="114"/>
      <c r="AS555" s="114"/>
      <c r="AT555" s="114"/>
      <c r="AU555" s="114"/>
      <c r="AV555" s="114"/>
      <c r="AW555" s="114"/>
      <c r="AX555" s="114"/>
      <c r="AY555" s="114"/>
      <c r="AZ555" s="114"/>
      <c r="BA555" s="114"/>
      <c r="BB555" s="114"/>
      <c r="BC555" s="114"/>
      <c r="BD555" s="114"/>
      <c r="BE555" s="114"/>
      <c r="BF555" s="114"/>
      <c r="BG555" s="114"/>
      <c r="BH555" s="114"/>
      <c r="BI555" s="114"/>
      <c r="BJ555" s="114"/>
      <c r="BK555" s="114"/>
      <c r="BL555" s="114"/>
      <c r="BM555" s="114"/>
      <c r="BP555" s="114"/>
      <c r="BQ555" s="114"/>
      <c r="BR555" s="114"/>
      <c r="BS555" s="114"/>
    </row>
    <row r="556" spans="1:71" s="103" customFormat="1" ht="60" customHeight="1">
      <c r="A556" s="114"/>
      <c r="B556" s="115"/>
      <c r="C556" s="114"/>
      <c r="D556" s="114"/>
      <c r="E556" s="102"/>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c r="AO556" s="114"/>
      <c r="AP556" s="114"/>
      <c r="AQ556" s="114"/>
      <c r="AR556" s="114"/>
      <c r="AS556" s="114"/>
      <c r="AT556" s="114"/>
      <c r="AU556" s="114"/>
      <c r="AV556" s="114"/>
      <c r="AW556" s="114"/>
      <c r="AX556" s="114"/>
      <c r="AY556" s="114"/>
      <c r="AZ556" s="114"/>
      <c r="BA556" s="114"/>
      <c r="BB556" s="114"/>
      <c r="BC556" s="114"/>
      <c r="BD556" s="114"/>
      <c r="BE556" s="114"/>
      <c r="BF556" s="114"/>
      <c r="BG556" s="114"/>
      <c r="BH556" s="114"/>
      <c r="BI556" s="114"/>
      <c r="BJ556" s="114"/>
      <c r="BK556" s="114"/>
      <c r="BL556" s="114"/>
      <c r="BM556" s="114"/>
      <c r="BP556" s="114"/>
      <c r="BQ556" s="114"/>
      <c r="BR556" s="114"/>
      <c r="BS556" s="114"/>
    </row>
    <row r="557" spans="1:71" s="103" customFormat="1" ht="60" customHeight="1">
      <c r="A557" s="114"/>
      <c r="B557" s="115"/>
      <c r="C557" s="114"/>
      <c r="D557" s="114"/>
      <c r="E557" s="102"/>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c r="AO557" s="114"/>
      <c r="AP557" s="114"/>
      <c r="AQ557" s="114"/>
      <c r="AR557" s="114"/>
      <c r="AS557" s="114"/>
      <c r="AT557" s="114"/>
      <c r="AU557" s="114"/>
      <c r="AV557" s="114"/>
      <c r="AW557" s="114"/>
      <c r="AX557" s="114"/>
      <c r="AY557" s="114"/>
      <c r="AZ557" s="114"/>
      <c r="BA557" s="114"/>
      <c r="BB557" s="114"/>
      <c r="BC557" s="114"/>
      <c r="BD557" s="114"/>
      <c r="BE557" s="114"/>
      <c r="BF557" s="114"/>
      <c r="BG557" s="114"/>
      <c r="BH557" s="114"/>
      <c r="BI557" s="114"/>
      <c r="BJ557" s="114"/>
      <c r="BK557" s="114"/>
      <c r="BL557" s="114"/>
      <c r="BM557" s="114"/>
      <c r="BP557" s="114"/>
      <c r="BQ557" s="114"/>
      <c r="BR557" s="114"/>
      <c r="BS557" s="114"/>
    </row>
    <row r="558" spans="1:71" s="103" customFormat="1" ht="60" customHeight="1">
      <c r="A558" s="114"/>
      <c r="B558" s="115"/>
      <c r="C558" s="114"/>
      <c r="D558" s="114"/>
      <c r="E558" s="102"/>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c r="AO558" s="114"/>
      <c r="AP558" s="114"/>
      <c r="AQ558" s="114"/>
      <c r="AR558" s="114"/>
      <c r="AS558" s="114"/>
      <c r="AT558" s="114"/>
      <c r="AU558" s="114"/>
      <c r="AV558" s="114"/>
      <c r="AW558" s="114"/>
      <c r="AX558" s="114"/>
      <c r="AY558" s="114"/>
      <c r="AZ558" s="114"/>
      <c r="BA558" s="114"/>
      <c r="BB558" s="114"/>
      <c r="BC558" s="114"/>
      <c r="BD558" s="114"/>
      <c r="BE558" s="114"/>
      <c r="BF558" s="114"/>
      <c r="BG558" s="114"/>
      <c r="BH558" s="114"/>
      <c r="BI558" s="114"/>
      <c r="BJ558" s="114"/>
      <c r="BK558" s="114"/>
      <c r="BL558" s="114"/>
      <c r="BM558" s="114"/>
      <c r="BP558" s="114"/>
      <c r="BQ558" s="114"/>
      <c r="BR558" s="114"/>
      <c r="BS558" s="114"/>
    </row>
    <row r="559" spans="1:71" s="103" customFormat="1" ht="60" customHeight="1">
      <c r="A559" s="114"/>
      <c r="B559" s="115"/>
      <c r="C559" s="114"/>
      <c r="D559" s="114"/>
      <c r="E559" s="102"/>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c r="AO559" s="114"/>
      <c r="AP559" s="114"/>
      <c r="AQ559" s="114"/>
      <c r="AR559" s="114"/>
      <c r="AS559" s="114"/>
      <c r="AT559" s="114"/>
      <c r="AU559" s="114"/>
      <c r="AV559" s="114"/>
      <c r="AW559" s="114"/>
      <c r="AX559" s="114"/>
      <c r="AY559" s="114"/>
      <c r="AZ559" s="114"/>
      <c r="BA559" s="114"/>
      <c r="BB559" s="114"/>
      <c r="BC559" s="114"/>
      <c r="BD559" s="114"/>
      <c r="BE559" s="114"/>
      <c r="BF559" s="114"/>
      <c r="BG559" s="114"/>
      <c r="BH559" s="114"/>
      <c r="BI559" s="114"/>
      <c r="BJ559" s="114"/>
      <c r="BK559" s="114"/>
      <c r="BL559" s="114"/>
      <c r="BM559" s="114"/>
      <c r="BP559" s="114"/>
      <c r="BQ559" s="114"/>
      <c r="BR559" s="114"/>
      <c r="BS559" s="114"/>
    </row>
    <row r="560" spans="1:71" s="103" customFormat="1" ht="60" customHeight="1">
      <c r="A560" s="114"/>
      <c r="B560" s="115"/>
      <c r="C560" s="114"/>
      <c r="D560" s="114"/>
      <c r="E560" s="102"/>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c r="AO560" s="114"/>
      <c r="AP560" s="114"/>
      <c r="AQ560" s="114"/>
      <c r="AR560" s="114"/>
      <c r="AS560" s="114"/>
      <c r="AT560" s="114"/>
      <c r="AU560" s="114"/>
      <c r="AV560" s="114"/>
      <c r="AW560" s="114"/>
      <c r="AX560" s="114"/>
      <c r="AY560" s="114"/>
      <c r="AZ560" s="114"/>
      <c r="BA560" s="114"/>
      <c r="BB560" s="114"/>
      <c r="BC560" s="114"/>
      <c r="BD560" s="114"/>
      <c r="BE560" s="114"/>
      <c r="BF560" s="114"/>
      <c r="BG560" s="114"/>
      <c r="BH560" s="114"/>
      <c r="BI560" s="114"/>
      <c r="BJ560" s="114"/>
      <c r="BK560" s="114"/>
      <c r="BL560" s="114"/>
      <c r="BM560" s="114"/>
      <c r="BP560" s="114"/>
      <c r="BQ560" s="114"/>
      <c r="BR560" s="114"/>
      <c r="BS560" s="114"/>
    </row>
    <row r="561" spans="1:71" s="103" customFormat="1" ht="60" customHeight="1">
      <c r="A561" s="114"/>
      <c r="B561" s="115"/>
      <c r="C561" s="114"/>
      <c r="D561" s="114"/>
      <c r="E561" s="102"/>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c r="AO561" s="114"/>
      <c r="AP561" s="114"/>
      <c r="AQ561" s="114"/>
      <c r="AR561" s="114"/>
      <c r="AS561" s="114"/>
      <c r="AT561" s="114"/>
      <c r="AU561" s="114"/>
      <c r="AV561" s="114"/>
      <c r="AW561" s="114"/>
      <c r="AX561" s="114"/>
      <c r="AY561" s="114"/>
      <c r="AZ561" s="114"/>
      <c r="BA561" s="114"/>
      <c r="BB561" s="114"/>
      <c r="BC561" s="114"/>
      <c r="BD561" s="114"/>
      <c r="BE561" s="114"/>
      <c r="BF561" s="114"/>
      <c r="BG561" s="114"/>
      <c r="BH561" s="114"/>
      <c r="BI561" s="114"/>
      <c r="BJ561" s="114"/>
      <c r="BK561" s="114"/>
      <c r="BL561" s="114"/>
      <c r="BM561" s="114"/>
      <c r="BP561" s="114"/>
      <c r="BQ561" s="114"/>
      <c r="BR561" s="114"/>
      <c r="BS561" s="114"/>
    </row>
    <row r="562" spans="1:71" s="103" customFormat="1" ht="60" customHeight="1">
      <c r="A562" s="114"/>
      <c r="B562" s="115"/>
      <c r="C562" s="114"/>
      <c r="D562" s="114"/>
      <c r="E562" s="102"/>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c r="AO562" s="114"/>
      <c r="AP562" s="114"/>
      <c r="AQ562" s="114"/>
      <c r="AR562" s="114"/>
      <c r="AS562" s="114"/>
      <c r="AT562" s="114"/>
      <c r="AU562" s="114"/>
      <c r="AV562" s="114"/>
      <c r="AW562" s="114"/>
      <c r="AX562" s="114"/>
      <c r="AY562" s="114"/>
      <c r="AZ562" s="114"/>
      <c r="BA562" s="114"/>
      <c r="BB562" s="114"/>
      <c r="BC562" s="114"/>
      <c r="BD562" s="114"/>
      <c r="BE562" s="114"/>
      <c r="BF562" s="114"/>
      <c r="BG562" s="114"/>
      <c r="BH562" s="114"/>
      <c r="BI562" s="114"/>
      <c r="BJ562" s="114"/>
      <c r="BK562" s="114"/>
      <c r="BL562" s="114"/>
      <c r="BM562" s="114"/>
      <c r="BP562" s="114"/>
      <c r="BQ562" s="114"/>
      <c r="BR562" s="114"/>
      <c r="BS562" s="114"/>
    </row>
    <row r="563" spans="1:71" s="103" customFormat="1" ht="60" customHeight="1">
      <c r="A563" s="114"/>
      <c r="B563" s="115"/>
      <c r="C563" s="114"/>
      <c r="D563" s="114"/>
      <c r="E563" s="102"/>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c r="AO563" s="114"/>
      <c r="AP563" s="114"/>
      <c r="AQ563" s="114"/>
      <c r="AR563" s="114"/>
      <c r="AS563" s="114"/>
      <c r="AT563" s="114"/>
      <c r="AU563" s="114"/>
      <c r="AV563" s="114"/>
      <c r="AW563" s="114"/>
      <c r="AX563" s="114"/>
      <c r="AY563" s="114"/>
      <c r="AZ563" s="114"/>
      <c r="BA563" s="114"/>
      <c r="BB563" s="114"/>
      <c r="BC563" s="114"/>
      <c r="BD563" s="114"/>
      <c r="BE563" s="114"/>
      <c r="BF563" s="114"/>
      <c r="BG563" s="114"/>
      <c r="BH563" s="114"/>
      <c r="BI563" s="114"/>
      <c r="BJ563" s="114"/>
      <c r="BK563" s="114"/>
      <c r="BL563" s="114"/>
      <c r="BM563" s="114"/>
      <c r="BP563" s="114"/>
      <c r="BQ563" s="114"/>
      <c r="BR563" s="114"/>
      <c r="BS563" s="114"/>
    </row>
    <row r="564" spans="1:71" s="103" customFormat="1" ht="60" customHeight="1">
      <c r="A564" s="114"/>
      <c r="B564" s="115"/>
      <c r="C564" s="114"/>
      <c r="D564" s="114"/>
      <c r="E564" s="102"/>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c r="AO564" s="114"/>
      <c r="AP564" s="114"/>
      <c r="AQ564" s="114"/>
      <c r="AR564" s="114"/>
      <c r="AS564" s="114"/>
      <c r="AT564" s="114"/>
      <c r="AU564" s="114"/>
      <c r="AV564" s="114"/>
      <c r="AW564" s="114"/>
      <c r="AX564" s="114"/>
      <c r="AY564" s="114"/>
      <c r="AZ564" s="114"/>
      <c r="BA564" s="114"/>
      <c r="BB564" s="114"/>
      <c r="BC564" s="114"/>
      <c r="BD564" s="114"/>
      <c r="BE564" s="114"/>
      <c r="BF564" s="114"/>
      <c r="BG564" s="114"/>
      <c r="BH564" s="114"/>
      <c r="BI564" s="114"/>
      <c r="BJ564" s="114"/>
      <c r="BK564" s="114"/>
      <c r="BL564" s="114"/>
      <c r="BM564" s="114"/>
      <c r="BP564" s="114"/>
      <c r="BQ564" s="114"/>
      <c r="BR564" s="114"/>
      <c r="BS564" s="114"/>
    </row>
    <row r="565" spans="1:71" s="103" customFormat="1" ht="60" customHeight="1">
      <c r="A565" s="114"/>
      <c r="B565" s="115"/>
      <c r="C565" s="114"/>
      <c r="D565" s="114"/>
      <c r="E565" s="102"/>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c r="AO565" s="114"/>
      <c r="AP565" s="114"/>
      <c r="AQ565" s="114"/>
      <c r="AR565" s="114"/>
      <c r="AS565" s="114"/>
      <c r="AT565" s="114"/>
      <c r="AU565" s="114"/>
      <c r="AV565" s="114"/>
      <c r="AW565" s="114"/>
      <c r="AX565" s="114"/>
      <c r="AY565" s="114"/>
      <c r="AZ565" s="114"/>
      <c r="BA565" s="114"/>
      <c r="BB565" s="114"/>
      <c r="BC565" s="114"/>
      <c r="BD565" s="114"/>
      <c r="BE565" s="114"/>
      <c r="BF565" s="114"/>
      <c r="BG565" s="114"/>
      <c r="BH565" s="114"/>
      <c r="BI565" s="114"/>
      <c r="BJ565" s="114"/>
      <c r="BK565" s="114"/>
      <c r="BL565" s="114"/>
      <c r="BM565" s="114"/>
      <c r="BP565" s="114"/>
      <c r="BQ565" s="114"/>
      <c r="BR565" s="114"/>
      <c r="BS565" s="114"/>
    </row>
    <row r="566" spans="1:71" s="103" customFormat="1" ht="60" customHeight="1">
      <c r="A566" s="114"/>
      <c r="B566" s="115"/>
      <c r="C566" s="114"/>
      <c r="D566" s="114"/>
      <c r="E566" s="102"/>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c r="AO566" s="114"/>
      <c r="AP566" s="114"/>
      <c r="AQ566" s="114"/>
      <c r="AR566" s="114"/>
      <c r="AS566" s="114"/>
      <c r="AT566" s="114"/>
      <c r="AU566" s="114"/>
      <c r="AV566" s="114"/>
      <c r="AW566" s="114"/>
      <c r="AX566" s="114"/>
      <c r="AY566" s="114"/>
      <c r="AZ566" s="114"/>
      <c r="BA566" s="114"/>
      <c r="BB566" s="114"/>
      <c r="BC566" s="114"/>
      <c r="BD566" s="114"/>
      <c r="BE566" s="114"/>
      <c r="BF566" s="114"/>
      <c r="BG566" s="114"/>
      <c r="BH566" s="114"/>
      <c r="BI566" s="114"/>
      <c r="BJ566" s="114"/>
      <c r="BK566" s="114"/>
      <c r="BL566" s="114"/>
      <c r="BM566" s="114"/>
      <c r="BP566" s="114"/>
      <c r="BQ566" s="114"/>
      <c r="BR566" s="114"/>
      <c r="BS566" s="114"/>
    </row>
    <row r="567" spans="1:71" s="103" customFormat="1" ht="60" customHeight="1">
      <c r="A567" s="114"/>
      <c r="B567" s="115"/>
      <c r="C567" s="114"/>
      <c r="D567" s="114"/>
      <c r="E567" s="102"/>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c r="AO567" s="114"/>
      <c r="AP567" s="114"/>
      <c r="AQ567" s="114"/>
      <c r="AR567" s="114"/>
      <c r="AS567" s="114"/>
      <c r="AT567" s="114"/>
      <c r="AU567" s="114"/>
      <c r="AV567" s="114"/>
      <c r="AW567" s="114"/>
      <c r="AX567" s="114"/>
      <c r="AY567" s="114"/>
      <c r="AZ567" s="114"/>
      <c r="BA567" s="114"/>
      <c r="BB567" s="114"/>
      <c r="BC567" s="114"/>
      <c r="BD567" s="114"/>
      <c r="BE567" s="114"/>
      <c r="BF567" s="114"/>
      <c r="BG567" s="114"/>
      <c r="BH567" s="114"/>
      <c r="BI567" s="114"/>
      <c r="BJ567" s="114"/>
      <c r="BK567" s="114"/>
      <c r="BL567" s="114"/>
      <c r="BM567" s="114"/>
      <c r="BP567" s="114"/>
      <c r="BQ567" s="114"/>
      <c r="BR567" s="114"/>
      <c r="BS567" s="114"/>
    </row>
    <row r="568" spans="1:71" s="103" customFormat="1" ht="60" customHeight="1">
      <c r="A568" s="114"/>
      <c r="B568" s="115"/>
      <c r="C568" s="114"/>
      <c r="D568" s="114"/>
      <c r="E568" s="102"/>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c r="AO568" s="114"/>
      <c r="AP568" s="114"/>
      <c r="AQ568" s="114"/>
      <c r="AR568" s="114"/>
      <c r="AS568" s="114"/>
      <c r="AT568" s="114"/>
      <c r="AU568" s="114"/>
      <c r="AV568" s="114"/>
      <c r="AW568" s="114"/>
      <c r="AX568" s="114"/>
      <c r="AY568" s="114"/>
      <c r="AZ568" s="114"/>
      <c r="BA568" s="114"/>
      <c r="BB568" s="114"/>
      <c r="BC568" s="114"/>
      <c r="BD568" s="114"/>
      <c r="BE568" s="114"/>
      <c r="BF568" s="114"/>
      <c r="BG568" s="114"/>
      <c r="BH568" s="114"/>
      <c r="BI568" s="114"/>
      <c r="BJ568" s="114"/>
      <c r="BK568" s="114"/>
      <c r="BL568" s="114"/>
      <c r="BM568" s="114"/>
      <c r="BP568" s="114"/>
      <c r="BQ568" s="114"/>
      <c r="BR568" s="114"/>
      <c r="BS568" s="114"/>
    </row>
    <row r="569" spans="1:71" s="103" customFormat="1" ht="60" customHeight="1">
      <c r="A569" s="114"/>
      <c r="B569" s="115"/>
      <c r="C569" s="114"/>
      <c r="D569" s="114"/>
      <c r="E569" s="102"/>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c r="AO569" s="114"/>
      <c r="AP569" s="114"/>
      <c r="AQ569" s="114"/>
      <c r="AR569" s="114"/>
      <c r="AS569" s="114"/>
      <c r="AT569" s="114"/>
      <c r="AU569" s="114"/>
      <c r="AV569" s="114"/>
      <c r="AW569" s="114"/>
      <c r="AX569" s="114"/>
      <c r="AY569" s="114"/>
      <c r="AZ569" s="114"/>
      <c r="BA569" s="114"/>
      <c r="BB569" s="114"/>
      <c r="BC569" s="114"/>
      <c r="BD569" s="114"/>
      <c r="BE569" s="114"/>
      <c r="BF569" s="114"/>
      <c r="BG569" s="114"/>
      <c r="BH569" s="114"/>
      <c r="BI569" s="114"/>
      <c r="BJ569" s="114"/>
      <c r="BK569" s="114"/>
      <c r="BL569" s="114"/>
      <c r="BM569" s="114"/>
      <c r="BP569" s="114"/>
      <c r="BQ569" s="114"/>
      <c r="BR569" s="114"/>
      <c r="BS569" s="114"/>
    </row>
    <row r="570" spans="1:71" s="103" customFormat="1" ht="60" customHeight="1">
      <c r="A570" s="114"/>
      <c r="B570" s="115"/>
      <c r="C570" s="114"/>
      <c r="D570" s="114"/>
      <c r="E570" s="102"/>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c r="AO570" s="114"/>
      <c r="AP570" s="114"/>
      <c r="AQ570" s="114"/>
      <c r="AR570" s="114"/>
      <c r="AS570" s="114"/>
      <c r="AT570" s="114"/>
      <c r="AU570" s="114"/>
      <c r="AV570" s="114"/>
      <c r="AW570" s="114"/>
      <c r="AX570" s="114"/>
      <c r="AY570" s="114"/>
      <c r="AZ570" s="114"/>
      <c r="BA570" s="114"/>
      <c r="BB570" s="114"/>
      <c r="BC570" s="114"/>
      <c r="BD570" s="114"/>
      <c r="BE570" s="114"/>
      <c r="BF570" s="114"/>
      <c r="BG570" s="114"/>
      <c r="BH570" s="114"/>
      <c r="BI570" s="114"/>
      <c r="BJ570" s="114"/>
      <c r="BK570" s="114"/>
      <c r="BL570" s="114"/>
      <c r="BM570" s="114"/>
      <c r="BP570" s="114"/>
      <c r="BQ570" s="114"/>
      <c r="BR570" s="114"/>
      <c r="BS570" s="114"/>
    </row>
    <row r="571" spans="1:71" s="103" customFormat="1" ht="60" customHeight="1">
      <c r="A571" s="114"/>
      <c r="B571" s="115"/>
      <c r="C571" s="114"/>
      <c r="D571" s="114"/>
      <c r="E571" s="102"/>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c r="AO571" s="114"/>
      <c r="AP571" s="114"/>
      <c r="AQ571" s="114"/>
      <c r="AR571" s="114"/>
      <c r="AS571" s="114"/>
      <c r="AT571" s="114"/>
      <c r="AU571" s="114"/>
      <c r="AV571" s="114"/>
      <c r="AW571" s="114"/>
      <c r="AX571" s="114"/>
      <c r="AY571" s="114"/>
      <c r="AZ571" s="114"/>
      <c r="BA571" s="114"/>
      <c r="BB571" s="114"/>
      <c r="BC571" s="114"/>
      <c r="BD571" s="114"/>
      <c r="BE571" s="114"/>
      <c r="BF571" s="114"/>
      <c r="BG571" s="114"/>
      <c r="BH571" s="114"/>
      <c r="BI571" s="114"/>
      <c r="BJ571" s="114"/>
      <c r="BK571" s="114"/>
      <c r="BL571" s="114"/>
      <c r="BM571" s="114"/>
      <c r="BP571" s="114"/>
      <c r="BQ571" s="114"/>
      <c r="BR571" s="114"/>
      <c r="BS571" s="114"/>
    </row>
    <row r="572" spans="1:71" s="103" customFormat="1" ht="60" customHeight="1">
      <c r="A572" s="114"/>
      <c r="B572" s="115"/>
      <c r="C572" s="114"/>
      <c r="D572" s="114"/>
      <c r="E572" s="102"/>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4"/>
      <c r="AY572" s="114"/>
      <c r="AZ572" s="114"/>
      <c r="BA572" s="114"/>
      <c r="BB572" s="114"/>
      <c r="BC572" s="114"/>
      <c r="BD572" s="114"/>
      <c r="BE572" s="114"/>
      <c r="BF572" s="114"/>
      <c r="BG572" s="114"/>
      <c r="BH572" s="114"/>
      <c r="BI572" s="114"/>
      <c r="BJ572" s="114"/>
      <c r="BK572" s="114"/>
      <c r="BL572" s="114"/>
      <c r="BM572" s="114"/>
      <c r="BP572" s="114"/>
      <c r="BQ572" s="114"/>
      <c r="BR572" s="114"/>
      <c r="BS572" s="114"/>
    </row>
    <row r="573" spans="1:71" s="103" customFormat="1" ht="60" customHeight="1">
      <c r="A573" s="114"/>
      <c r="B573" s="115"/>
      <c r="C573" s="114"/>
      <c r="D573" s="114"/>
      <c r="E573" s="102"/>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c r="AO573" s="114"/>
      <c r="AP573" s="114"/>
      <c r="AQ573" s="114"/>
      <c r="AR573" s="114"/>
      <c r="AS573" s="114"/>
      <c r="AT573" s="114"/>
      <c r="AU573" s="114"/>
      <c r="AV573" s="114"/>
      <c r="AW573" s="114"/>
      <c r="AX573" s="114"/>
      <c r="AY573" s="114"/>
      <c r="AZ573" s="114"/>
      <c r="BA573" s="114"/>
      <c r="BB573" s="114"/>
      <c r="BC573" s="114"/>
      <c r="BD573" s="114"/>
      <c r="BE573" s="114"/>
      <c r="BF573" s="114"/>
      <c r="BG573" s="114"/>
      <c r="BH573" s="114"/>
      <c r="BI573" s="114"/>
      <c r="BJ573" s="114"/>
      <c r="BK573" s="114"/>
      <c r="BL573" s="114"/>
      <c r="BM573" s="114"/>
      <c r="BP573" s="114"/>
      <c r="BQ573" s="114"/>
      <c r="BR573" s="114"/>
      <c r="BS573" s="114"/>
    </row>
    <row r="574" spans="1:71" s="103" customFormat="1" ht="60" customHeight="1">
      <c r="A574" s="114"/>
      <c r="B574" s="115"/>
      <c r="C574" s="114"/>
      <c r="D574" s="114"/>
      <c r="E574" s="102"/>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c r="AO574" s="114"/>
      <c r="AP574" s="114"/>
      <c r="AQ574" s="114"/>
      <c r="AR574" s="114"/>
      <c r="AS574" s="114"/>
      <c r="AT574" s="114"/>
      <c r="AU574" s="114"/>
      <c r="AV574" s="114"/>
      <c r="AW574" s="114"/>
      <c r="AX574" s="114"/>
      <c r="AY574" s="114"/>
      <c r="AZ574" s="114"/>
      <c r="BA574" s="114"/>
      <c r="BB574" s="114"/>
      <c r="BC574" s="114"/>
      <c r="BD574" s="114"/>
      <c r="BE574" s="114"/>
      <c r="BF574" s="114"/>
      <c r="BG574" s="114"/>
      <c r="BH574" s="114"/>
      <c r="BI574" s="114"/>
      <c r="BJ574" s="114"/>
      <c r="BK574" s="114"/>
      <c r="BL574" s="114"/>
      <c r="BM574" s="114"/>
      <c r="BP574" s="114"/>
      <c r="BQ574" s="114"/>
      <c r="BR574" s="114"/>
      <c r="BS574" s="114"/>
    </row>
    <row r="575" spans="1:71" s="103" customFormat="1" ht="60" customHeight="1">
      <c r="A575" s="114"/>
      <c r="B575" s="115"/>
      <c r="C575" s="114"/>
      <c r="D575" s="114"/>
      <c r="E575" s="102"/>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c r="AO575" s="114"/>
      <c r="AP575" s="114"/>
      <c r="AQ575" s="114"/>
      <c r="AR575" s="114"/>
      <c r="AS575" s="114"/>
      <c r="AT575" s="114"/>
      <c r="AU575" s="114"/>
      <c r="AV575" s="114"/>
      <c r="AW575" s="114"/>
      <c r="AX575" s="114"/>
      <c r="AY575" s="114"/>
      <c r="AZ575" s="114"/>
      <c r="BA575" s="114"/>
      <c r="BB575" s="114"/>
      <c r="BC575" s="114"/>
      <c r="BD575" s="114"/>
      <c r="BE575" s="114"/>
      <c r="BF575" s="114"/>
      <c r="BG575" s="114"/>
      <c r="BH575" s="114"/>
      <c r="BI575" s="114"/>
      <c r="BJ575" s="114"/>
      <c r="BK575" s="114"/>
      <c r="BL575" s="114"/>
      <c r="BM575" s="114"/>
      <c r="BP575" s="114"/>
      <c r="BQ575" s="114"/>
      <c r="BR575" s="114"/>
      <c r="BS575" s="114"/>
    </row>
    <row r="576" spans="1:71" s="103" customFormat="1" ht="60" customHeight="1">
      <c r="A576" s="114"/>
      <c r="B576" s="115"/>
      <c r="C576" s="114"/>
      <c r="D576" s="114"/>
      <c r="E576" s="102"/>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c r="AO576" s="114"/>
      <c r="AP576" s="114"/>
      <c r="AQ576" s="114"/>
      <c r="AR576" s="114"/>
      <c r="AS576" s="114"/>
      <c r="AT576" s="114"/>
      <c r="AU576" s="114"/>
      <c r="AV576" s="114"/>
      <c r="AW576" s="114"/>
      <c r="AX576" s="114"/>
      <c r="AY576" s="114"/>
      <c r="AZ576" s="114"/>
      <c r="BA576" s="114"/>
      <c r="BB576" s="114"/>
      <c r="BC576" s="114"/>
      <c r="BD576" s="114"/>
      <c r="BE576" s="114"/>
      <c r="BF576" s="114"/>
      <c r="BG576" s="114"/>
      <c r="BH576" s="114"/>
      <c r="BI576" s="114"/>
      <c r="BJ576" s="114"/>
      <c r="BK576" s="114"/>
      <c r="BL576" s="114"/>
      <c r="BM576" s="114"/>
      <c r="BP576" s="114"/>
      <c r="BQ576" s="114"/>
      <c r="BR576" s="114"/>
      <c r="BS576" s="114"/>
    </row>
    <row r="577" spans="1:71" s="103" customFormat="1" ht="60" customHeight="1">
      <c r="A577" s="114"/>
      <c r="B577" s="115"/>
      <c r="C577" s="114"/>
      <c r="D577" s="114"/>
      <c r="E577" s="102"/>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c r="AO577" s="114"/>
      <c r="AP577" s="114"/>
      <c r="AQ577" s="114"/>
      <c r="AR577" s="114"/>
      <c r="AS577" s="114"/>
      <c r="AT577" s="114"/>
      <c r="AU577" s="114"/>
      <c r="AV577" s="114"/>
      <c r="AW577" s="114"/>
      <c r="AX577" s="114"/>
      <c r="AY577" s="114"/>
      <c r="AZ577" s="114"/>
      <c r="BA577" s="114"/>
      <c r="BB577" s="114"/>
      <c r="BC577" s="114"/>
      <c r="BD577" s="114"/>
      <c r="BE577" s="114"/>
      <c r="BF577" s="114"/>
      <c r="BG577" s="114"/>
      <c r="BH577" s="114"/>
      <c r="BI577" s="114"/>
      <c r="BJ577" s="114"/>
      <c r="BK577" s="114"/>
      <c r="BL577" s="114"/>
      <c r="BM577" s="114"/>
      <c r="BP577" s="114"/>
      <c r="BQ577" s="114"/>
      <c r="BR577" s="114"/>
      <c r="BS577" s="114"/>
    </row>
    <row r="578" spans="1:71" s="103" customFormat="1" ht="60" customHeight="1">
      <c r="A578" s="114"/>
      <c r="B578" s="115"/>
      <c r="C578" s="114"/>
      <c r="D578" s="114"/>
      <c r="E578" s="102"/>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c r="AO578" s="114"/>
      <c r="AP578" s="114"/>
      <c r="AQ578" s="114"/>
      <c r="AR578" s="114"/>
      <c r="AS578" s="114"/>
      <c r="AT578" s="114"/>
      <c r="AU578" s="114"/>
      <c r="AV578" s="114"/>
      <c r="AW578" s="114"/>
      <c r="AX578" s="114"/>
      <c r="AY578" s="114"/>
      <c r="AZ578" s="114"/>
      <c r="BA578" s="114"/>
      <c r="BB578" s="114"/>
      <c r="BC578" s="114"/>
      <c r="BD578" s="114"/>
      <c r="BE578" s="114"/>
      <c r="BF578" s="114"/>
      <c r="BG578" s="114"/>
      <c r="BH578" s="114"/>
      <c r="BI578" s="114"/>
      <c r="BJ578" s="114"/>
      <c r="BK578" s="114"/>
      <c r="BL578" s="114"/>
      <c r="BM578" s="114"/>
      <c r="BP578" s="114"/>
      <c r="BQ578" s="114"/>
      <c r="BR578" s="114"/>
      <c r="BS578" s="114"/>
    </row>
    <row r="579" spans="1:71" s="103" customFormat="1" ht="60" customHeight="1">
      <c r="A579" s="114"/>
      <c r="B579" s="115"/>
      <c r="C579" s="114"/>
      <c r="D579" s="114"/>
      <c r="E579" s="102"/>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c r="AO579" s="114"/>
      <c r="AP579" s="114"/>
      <c r="AQ579" s="114"/>
      <c r="AR579" s="114"/>
      <c r="AS579" s="114"/>
      <c r="AT579" s="114"/>
      <c r="AU579" s="114"/>
      <c r="AV579" s="114"/>
      <c r="AW579" s="114"/>
      <c r="AX579" s="114"/>
      <c r="AY579" s="114"/>
      <c r="AZ579" s="114"/>
      <c r="BA579" s="114"/>
      <c r="BB579" s="114"/>
      <c r="BC579" s="114"/>
      <c r="BD579" s="114"/>
      <c r="BE579" s="114"/>
      <c r="BF579" s="114"/>
      <c r="BG579" s="114"/>
      <c r="BH579" s="114"/>
      <c r="BI579" s="114"/>
      <c r="BJ579" s="114"/>
      <c r="BK579" s="114"/>
      <c r="BL579" s="114"/>
      <c r="BM579" s="114"/>
      <c r="BP579" s="114"/>
      <c r="BQ579" s="114"/>
      <c r="BR579" s="114"/>
      <c r="BS579" s="114"/>
    </row>
    <row r="580" spans="1:71" s="103" customFormat="1" ht="60" customHeight="1">
      <c r="A580" s="114"/>
      <c r="B580" s="115"/>
      <c r="C580" s="114"/>
      <c r="D580" s="114"/>
      <c r="E580" s="102"/>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c r="AO580" s="114"/>
      <c r="AP580" s="114"/>
      <c r="AQ580" s="114"/>
      <c r="AR580" s="114"/>
      <c r="AS580" s="114"/>
      <c r="AT580" s="114"/>
      <c r="AU580" s="114"/>
      <c r="AV580" s="114"/>
      <c r="AW580" s="114"/>
      <c r="AX580" s="114"/>
      <c r="AY580" s="114"/>
      <c r="AZ580" s="114"/>
      <c r="BA580" s="114"/>
      <c r="BB580" s="114"/>
      <c r="BC580" s="114"/>
      <c r="BD580" s="114"/>
      <c r="BE580" s="114"/>
      <c r="BF580" s="114"/>
      <c r="BG580" s="114"/>
      <c r="BH580" s="114"/>
      <c r="BI580" s="114"/>
      <c r="BJ580" s="114"/>
      <c r="BK580" s="114"/>
      <c r="BL580" s="114"/>
      <c r="BM580" s="114"/>
      <c r="BP580" s="114"/>
      <c r="BQ580" s="114"/>
      <c r="BR580" s="114"/>
      <c r="BS580" s="114"/>
    </row>
    <row r="581" spans="1:71" s="103" customFormat="1" ht="60" customHeight="1">
      <c r="A581" s="114"/>
      <c r="B581" s="115"/>
      <c r="C581" s="114"/>
      <c r="D581" s="114"/>
      <c r="E581" s="102"/>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c r="AO581" s="114"/>
      <c r="AP581" s="114"/>
      <c r="AQ581" s="114"/>
      <c r="AR581" s="114"/>
      <c r="AS581" s="114"/>
      <c r="AT581" s="114"/>
      <c r="AU581" s="114"/>
      <c r="AV581" s="114"/>
      <c r="AW581" s="114"/>
      <c r="AX581" s="114"/>
      <c r="AY581" s="114"/>
      <c r="AZ581" s="114"/>
      <c r="BA581" s="114"/>
      <c r="BB581" s="114"/>
      <c r="BC581" s="114"/>
      <c r="BD581" s="114"/>
      <c r="BE581" s="114"/>
      <c r="BF581" s="114"/>
      <c r="BG581" s="114"/>
      <c r="BH581" s="114"/>
      <c r="BI581" s="114"/>
      <c r="BJ581" s="114"/>
      <c r="BK581" s="114"/>
      <c r="BL581" s="114"/>
      <c r="BM581" s="114"/>
      <c r="BP581" s="114"/>
      <c r="BQ581" s="114"/>
      <c r="BR581" s="114"/>
      <c r="BS581" s="114"/>
    </row>
    <row r="582" spans="1:71" s="103" customFormat="1" ht="60" customHeight="1">
      <c r="A582" s="114"/>
      <c r="B582" s="115"/>
      <c r="C582" s="114"/>
      <c r="D582" s="114"/>
      <c r="E582" s="102"/>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c r="AO582" s="114"/>
      <c r="AP582" s="114"/>
      <c r="AQ582" s="114"/>
      <c r="AR582" s="114"/>
      <c r="AS582" s="114"/>
      <c r="AT582" s="114"/>
      <c r="AU582" s="114"/>
      <c r="AV582" s="114"/>
      <c r="AW582" s="114"/>
      <c r="AX582" s="114"/>
      <c r="AY582" s="114"/>
      <c r="AZ582" s="114"/>
      <c r="BA582" s="114"/>
      <c r="BB582" s="114"/>
      <c r="BC582" s="114"/>
      <c r="BD582" s="114"/>
      <c r="BE582" s="114"/>
      <c r="BF582" s="114"/>
      <c r="BG582" s="114"/>
      <c r="BH582" s="114"/>
      <c r="BI582" s="114"/>
      <c r="BJ582" s="114"/>
      <c r="BK582" s="114"/>
      <c r="BL582" s="114"/>
      <c r="BM582" s="114"/>
      <c r="BP582" s="114"/>
      <c r="BQ582" s="114"/>
      <c r="BR582" s="114"/>
      <c r="BS582" s="114"/>
    </row>
    <row r="583" spans="1:71" s="103" customFormat="1" ht="60" customHeight="1">
      <c r="A583" s="114"/>
      <c r="B583" s="115"/>
      <c r="C583" s="114"/>
      <c r="D583" s="114"/>
      <c r="E583" s="102"/>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c r="AO583" s="114"/>
      <c r="AP583" s="114"/>
      <c r="AQ583" s="114"/>
      <c r="AR583" s="114"/>
      <c r="AS583" s="114"/>
      <c r="AT583" s="114"/>
      <c r="AU583" s="114"/>
      <c r="AV583" s="114"/>
      <c r="AW583" s="114"/>
      <c r="AX583" s="114"/>
      <c r="AY583" s="114"/>
      <c r="AZ583" s="114"/>
      <c r="BA583" s="114"/>
      <c r="BB583" s="114"/>
      <c r="BC583" s="114"/>
      <c r="BD583" s="114"/>
      <c r="BE583" s="114"/>
      <c r="BF583" s="114"/>
      <c r="BG583" s="114"/>
      <c r="BH583" s="114"/>
      <c r="BI583" s="114"/>
      <c r="BJ583" s="114"/>
      <c r="BK583" s="114"/>
      <c r="BL583" s="114"/>
      <c r="BM583" s="114"/>
      <c r="BP583" s="114"/>
      <c r="BQ583" s="114"/>
      <c r="BR583" s="114"/>
      <c r="BS583" s="114"/>
    </row>
    <row r="584" spans="1:71" s="103" customFormat="1" ht="60" customHeight="1">
      <c r="A584" s="114"/>
      <c r="B584" s="115"/>
      <c r="C584" s="114"/>
      <c r="D584" s="114"/>
      <c r="E584" s="102"/>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c r="AO584" s="114"/>
      <c r="AP584" s="114"/>
      <c r="AQ584" s="114"/>
      <c r="AR584" s="114"/>
      <c r="AS584" s="114"/>
      <c r="AT584" s="114"/>
      <c r="AU584" s="114"/>
      <c r="AV584" s="114"/>
      <c r="AW584" s="114"/>
      <c r="AX584" s="114"/>
      <c r="AY584" s="114"/>
      <c r="AZ584" s="114"/>
      <c r="BA584" s="114"/>
      <c r="BB584" s="114"/>
      <c r="BC584" s="114"/>
      <c r="BD584" s="114"/>
      <c r="BE584" s="114"/>
      <c r="BF584" s="114"/>
      <c r="BG584" s="114"/>
      <c r="BH584" s="114"/>
      <c r="BI584" s="114"/>
      <c r="BJ584" s="114"/>
      <c r="BK584" s="114"/>
      <c r="BL584" s="114"/>
      <c r="BM584" s="114"/>
      <c r="BP584" s="114"/>
      <c r="BQ584" s="114"/>
      <c r="BR584" s="114"/>
      <c r="BS584" s="114"/>
    </row>
    <row r="585" spans="1:71" s="103" customFormat="1" ht="60" customHeight="1">
      <c r="A585" s="114"/>
      <c r="B585" s="115"/>
      <c r="C585" s="114"/>
      <c r="D585" s="114"/>
      <c r="E585" s="102"/>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c r="AO585" s="114"/>
      <c r="AP585" s="114"/>
      <c r="AQ585" s="114"/>
      <c r="AR585" s="114"/>
      <c r="AS585" s="114"/>
      <c r="AT585" s="114"/>
      <c r="AU585" s="114"/>
      <c r="AV585" s="114"/>
      <c r="AW585" s="114"/>
      <c r="AX585" s="114"/>
      <c r="AY585" s="114"/>
      <c r="AZ585" s="114"/>
      <c r="BA585" s="114"/>
      <c r="BB585" s="114"/>
      <c r="BC585" s="114"/>
      <c r="BD585" s="114"/>
      <c r="BE585" s="114"/>
      <c r="BF585" s="114"/>
      <c r="BG585" s="114"/>
      <c r="BH585" s="114"/>
      <c r="BI585" s="114"/>
      <c r="BJ585" s="114"/>
      <c r="BK585" s="114"/>
      <c r="BL585" s="114"/>
      <c r="BM585" s="114"/>
      <c r="BP585" s="114"/>
      <c r="BQ585" s="114"/>
      <c r="BR585" s="114"/>
      <c r="BS585" s="114"/>
    </row>
    <row r="586" spans="1:71" s="103" customFormat="1" ht="60" customHeight="1">
      <c r="A586" s="114"/>
      <c r="B586" s="115"/>
      <c r="C586" s="114"/>
      <c r="D586" s="114"/>
      <c r="E586" s="102"/>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c r="AO586" s="114"/>
      <c r="AP586" s="114"/>
      <c r="AQ586" s="114"/>
      <c r="AR586" s="114"/>
      <c r="AS586" s="114"/>
      <c r="AT586" s="114"/>
      <c r="AU586" s="114"/>
      <c r="AV586" s="114"/>
      <c r="AW586" s="114"/>
      <c r="AX586" s="114"/>
      <c r="AY586" s="114"/>
      <c r="AZ586" s="114"/>
      <c r="BA586" s="114"/>
      <c r="BB586" s="114"/>
      <c r="BC586" s="114"/>
      <c r="BD586" s="114"/>
      <c r="BE586" s="114"/>
      <c r="BF586" s="114"/>
      <c r="BG586" s="114"/>
      <c r="BH586" s="114"/>
      <c r="BI586" s="114"/>
      <c r="BJ586" s="114"/>
      <c r="BK586" s="114"/>
      <c r="BL586" s="114"/>
      <c r="BM586" s="114"/>
      <c r="BP586" s="114"/>
      <c r="BQ586" s="114"/>
      <c r="BR586" s="114"/>
      <c r="BS586" s="114"/>
    </row>
    <row r="587" spans="1:71" s="103" customFormat="1" ht="60" customHeight="1">
      <c r="A587" s="114"/>
      <c r="B587" s="115"/>
      <c r="C587" s="114"/>
      <c r="D587" s="114"/>
      <c r="E587" s="102"/>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c r="AO587" s="114"/>
      <c r="AP587" s="114"/>
      <c r="AQ587" s="114"/>
      <c r="AR587" s="114"/>
      <c r="AS587" s="114"/>
      <c r="AT587" s="114"/>
      <c r="AU587" s="114"/>
      <c r="AV587" s="114"/>
      <c r="AW587" s="114"/>
      <c r="AX587" s="114"/>
      <c r="AY587" s="114"/>
      <c r="AZ587" s="114"/>
      <c r="BA587" s="114"/>
      <c r="BB587" s="114"/>
      <c r="BC587" s="114"/>
      <c r="BD587" s="114"/>
      <c r="BE587" s="114"/>
      <c r="BF587" s="114"/>
      <c r="BG587" s="114"/>
      <c r="BH587" s="114"/>
      <c r="BI587" s="114"/>
      <c r="BJ587" s="114"/>
      <c r="BK587" s="114"/>
      <c r="BL587" s="114"/>
      <c r="BM587" s="114"/>
      <c r="BP587" s="114"/>
      <c r="BQ587" s="114"/>
      <c r="BR587" s="114"/>
      <c r="BS587" s="114"/>
    </row>
    <row r="588" spans="1:71" s="103" customFormat="1" ht="60" customHeight="1">
      <c r="A588" s="114"/>
      <c r="B588" s="115"/>
      <c r="C588" s="114"/>
      <c r="D588" s="114"/>
      <c r="E588" s="102"/>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c r="AO588" s="114"/>
      <c r="AP588" s="114"/>
      <c r="AQ588" s="114"/>
      <c r="AR588" s="114"/>
      <c r="AS588" s="114"/>
      <c r="AT588" s="114"/>
      <c r="AU588" s="114"/>
      <c r="AV588" s="114"/>
      <c r="AW588" s="114"/>
      <c r="AX588" s="114"/>
      <c r="AY588" s="114"/>
      <c r="AZ588" s="114"/>
      <c r="BA588" s="114"/>
      <c r="BB588" s="114"/>
      <c r="BC588" s="114"/>
      <c r="BD588" s="114"/>
      <c r="BE588" s="114"/>
      <c r="BF588" s="114"/>
      <c r="BG588" s="114"/>
      <c r="BH588" s="114"/>
      <c r="BI588" s="114"/>
      <c r="BJ588" s="114"/>
      <c r="BK588" s="114"/>
      <c r="BL588" s="114"/>
      <c r="BM588" s="114"/>
      <c r="BP588" s="114"/>
      <c r="BQ588" s="114"/>
      <c r="BR588" s="114"/>
      <c r="BS588" s="114"/>
    </row>
    <row r="589" spans="1:71" s="103" customFormat="1" ht="60" customHeight="1">
      <c r="A589" s="114"/>
      <c r="B589" s="115"/>
      <c r="C589" s="114"/>
      <c r="D589" s="114"/>
      <c r="E589" s="102"/>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c r="AO589" s="114"/>
      <c r="AP589" s="114"/>
      <c r="AQ589" s="114"/>
      <c r="AR589" s="114"/>
      <c r="AS589" s="114"/>
      <c r="AT589" s="114"/>
      <c r="AU589" s="114"/>
      <c r="AV589" s="114"/>
      <c r="AW589" s="114"/>
      <c r="AX589" s="114"/>
      <c r="AY589" s="114"/>
      <c r="AZ589" s="114"/>
      <c r="BA589" s="114"/>
      <c r="BB589" s="114"/>
      <c r="BC589" s="114"/>
      <c r="BD589" s="114"/>
      <c r="BE589" s="114"/>
      <c r="BF589" s="114"/>
      <c r="BG589" s="114"/>
      <c r="BH589" s="114"/>
      <c r="BI589" s="114"/>
      <c r="BJ589" s="114"/>
      <c r="BK589" s="114"/>
      <c r="BL589" s="114"/>
      <c r="BM589" s="114"/>
      <c r="BP589" s="114"/>
      <c r="BQ589" s="114"/>
      <c r="BR589" s="114"/>
      <c r="BS589" s="114"/>
    </row>
    <row r="590" spans="1:71" s="103" customFormat="1" ht="60" customHeight="1">
      <c r="A590" s="114"/>
      <c r="B590" s="115"/>
      <c r="C590" s="114"/>
      <c r="D590" s="114"/>
      <c r="E590" s="102"/>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14"/>
      <c r="AY590" s="114"/>
      <c r="AZ590" s="114"/>
      <c r="BA590" s="114"/>
      <c r="BB590" s="114"/>
      <c r="BC590" s="114"/>
      <c r="BD590" s="114"/>
      <c r="BE590" s="114"/>
      <c r="BF590" s="114"/>
      <c r="BG590" s="114"/>
      <c r="BH590" s="114"/>
      <c r="BI590" s="114"/>
      <c r="BJ590" s="114"/>
      <c r="BK590" s="114"/>
      <c r="BL590" s="114"/>
      <c r="BM590" s="114"/>
      <c r="BP590" s="114"/>
      <c r="BQ590" s="114"/>
      <c r="BR590" s="114"/>
      <c r="BS590" s="114"/>
    </row>
    <row r="591" spans="1:71" s="103" customFormat="1" ht="60" customHeight="1">
      <c r="A591" s="114"/>
      <c r="B591" s="115"/>
      <c r="C591" s="114"/>
      <c r="D591" s="114"/>
      <c r="E591" s="102"/>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14"/>
      <c r="AY591" s="114"/>
      <c r="AZ591" s="114"/>
      <c r="BA591" s="114"/>
      <c r="BB591" s="114"/>
      <c r="BC591" s="114"/>
      <c r="BD591" s="114"/>
      <c r="BE591" s="114"/>
      <c r="BF591" s="114"/>
      <c r="BG591" s="114"/>
      <c r="BH591" s="114"/>
      <c r="BI591" s="114"/>
      <c r="BJ591" s="114"/>
      <c r="BK591" s="114"/>
      <c r="BL591" s="114"/>
      <c r="BM591" s="114"/>
      <c r="BP591" s="114"/>
      <c r="BQ591" s="114"/>
      <c r="BR591" s="114"/>
      <c r="BS591" s="114"/>
    </row>
    <row r="592" spans="1:71" s="103" customFormat="1" ht="60" customHeight="1">
      <c r="A592" s="114"/>
      <c r="B592" s="115"/>
      <c r="C592" s="114"/>
      <c r="D592" s="114"/>
      <c r="E592" s="102"/>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c r="AO592" s="114"/>
      <c r="AP592" s="114"/>
      <c r="AQ592" s="114"/>
      <c r="AR592" s="114"/>
      <c r="AS592" s="114"/>
      <c r="AT592" s="114"/>
      <c r="AU592" s="114"/>
      <c r="AV592" s="114"/>
      <c r="AW592" s="114"/>
      <c r="AX592" s="114"/>
      <c r="AY592" s="114"/>
      <c r="AZ592" s="114"/>
      <c r="BA592" s="114"/>
      <c r="BB592" s="114"/>
      <c r="BC592" s="114"/>
      <c r="BD592" s="114"/>
      <c r="BE592" s="114"/>
      <c r="BF592" s="114"/>
      <c r="BG592" s="114"/>
      <c r="BH592" s="114"/>
      <c r="BI592" s="114"/>
      <c r="BJ592" s="114"/>
      <c r="BK592" s="114"/>
      <c r="BL592" s="114"/>
      <c r="BM592" s="114"/>
      <c r="BP592" s="114"/>
      <c r="BQ592" s="114"/>
      <c r="BR592" s="114"/>
      <c r="BS592" s="114"/>
    </row>
    <row r="593" spans="1:71" s="103" customFormat="1" ht="60" customHeight="1">
      <c r="A593" s="114"/>
      <c r="B593" s="115"/>
      <c r="C593" s="114"/>
      <c r="D593" s="114"/>
      <c r="E593" s="102"/>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c r="AO593" s="114"/>
      <c r="AP593" s="114"/>
      <c r="AQ593" s="114"/>
      <c r="AR593" s="114"/>
      <c r="AS593" s="114"/>
      <c r="AT593" s="114"/>
      <c r="AU593" s="114"/>
      <c r="AV593" s="114"/>
      <c r="AW593" s="114"/>
      <c r="AX593" s="114"/>
      <c r="AY593" s="114"/>
      <c r="AZ593" s="114"/>
      <c r="BA593" s="114"/>
      <c r="BB593" s="114"/>
      <c r="BC593" s="114"/>
      <c r="BD593" s="114"/>
      <c r="BE593" s="114"/>
      <c r="BF593" s="114"/>
      <c r="BG593" s="114"/>
      <c r="BH593" s="114"/>
      <c r="BI593" s="114"/>
      <c r="BJ593" s="114"/>
      <c r="BK593" s="114"/>
      <c r="BL593" s="114"/>
      <c r="BM593" s="114"/>
      <c r="BP593" s="114"/>
      <c r="BQ593" s="114"/>
      <c r="BR593" s="114"/>
      <c r="BS593" s="114"/>
    </row>
    <row r="594" spans="1:71" s="103" customFormat="1" ht="60" customHeight="1">
      <c r="A594" s="114"/>
      <c r="B594" s="115"/>
      <c r="C594" s="114"/>
      <c r="D594" s="114"/>
      <c r="E594" s="102"/>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c r="AO594" s="114"/>
      <c r="AP594" s="114"/>
      <c r="AQ594" s="114"/>
      <c r="AR594" s="114"/>
      <c r="AS594" s="114"/>
      <c r="AT594" s="114"/>
      <c r="AU594" s="114"/>
      <c r="AV594" s="114"/>
      <c r="AW594" s="114"/>
      <c r="AX594" s="114"/>
      <c r="AY594" s="114"/>
      <c r="AZ594" s="114"/>
      <c r="BA594" s="114"/>
      <c r="BB594" s="114"/>
      <c r="BC594" s="114"/>
      <c r="BD594" s="114"/>
      <c r="BE594" s="114"/>
      <c r="BF594" s="114"/>
      <c r="BG594" s="114"/>
      <c r="BH594" s="114"/>
      <c r="BI594" s="114"/>
      <c r="BJ594" s="114"/>
      <c r="BK594" s="114"/>
      <c r="BL594" s="114"/>
      <c r="BM594" s="114"/>
      <c r="BP594" s="114"/>
      <c r="BQ594" s="114"/>
      <c r="BR594" s="114"/>
      <c r="BS594" s="114"/>
    </row>
    <row r="595" spans="1:71" s="103" customFormat="1" ht="60" customHeight="1">
      <c r="A595" s="114"/>
      <c r="B595" s="115"/>
      <c r="C595" s="114"/>
      <c r="D595" s="114"/>
      <c r="E595" s="102"/>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c r="AO595" s="114"/>
      <c r="AP595" s="114"/>
      <c r="AQ595" s="114"/>
      <c r="AR595" s="114"/>
      <c r="AS595" s="114"/>
      <c r="AT595" s="114"/>
      <c r="AU595" s="114"/>
      <c r="AV595" s="114"/>
      <c r="AW595" s="114"/>
      <c r="AX595" s="114"/>
      <c r="AY595" s="114"/>
      <c r="AZ595" s="114"/>
      <c r="BA595" s="114"/>
      <c r="BB595" s="114"/>
      <c r="BC595" s="114"/>
      <c r="BD595" s="114"/>
      <c r="BE595" s="114"/>
      <c r="BF595" s="114"/>
      <c r="BG595" s="114"/>
      <c r="BH595" s="114"/>
      <c r="BI595" s="114"/>
      <c r="BJ595" s="114"/>
      <c r="BK595" s="114"/>
      <c r="BL595" s="114"/>
      <c r="BM595" s="114"/>
      <c r="BP595" s="114"/>
      <c r="BQ595" s="114"/>
      <c r="BR595" s="114"/>
      <c r="BS595" s="114"/>
    </row>
    <row r="596" spans="1:71" s="103" customFormat="1" ht="60" customHeight="1">
      <c r="A596" s="114"/>
      <c r="B596" s="115"/>
      <c r="C596" s="114"/>
      <c r="D596" s="114"/>
      <c r="E596" s="102"/>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c r="AO596" s="114"/>
      <c r="AP596" s="114"/>
      <c r="AQ596" s="114"/>
      <c r="AR596" s="114"/>
      <c r="AS596" s="114"/>
      <c r="AT596" s="114"/>
      <c r="AU596" s="114"/>
      <c r="AV596" s="114"/>
      <c r="AW596" s="114"/>
      <c r="AX596" s="114"/>
      <c r="AY596" s="114"/>
      <c r="AZ596" s="114"/>
      <c r="BA596" s="114"/>
      <c r="BB596" s="114"/>
      <c r="BC596" s="114"/>
      <c r="BD596" s="114"/>
      <c r="BE596" s="114"/>
      <c r="BF596" s="114"/>
      <c r="BG596" s="114"/>
      <c r="BH596" s="114"/>
      <c r="BI596" s="114"/>
      <c r="BJ596" s="114"/>
      <c r="BK596" s="114"/>
      <c r="BL596" s="114"/>
      <c r="BM596" s="114"/>
      <c r="BP596" s="114"/>
      <c r="BQ596" s="114"/>
      <c r="BR596" s="114"/>
      <c r="BS596" s="114"/>
    </row>
    <row r="597" spans="1:71" s="103" customFormat="1" ht="60" customHeight="1">
      <c r="A597" s="114"/>
      <c r="B597" s="115"/>
      <c r="C597" s="114"/>
      <c r="D597" s="114"/>
      <c r="E597" s="102"/>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c r="AO597" s="114"/>
      <c r="AP597" s="114"/>
      <c r="AQ597" s="114"/>
      <c r="AR597" s="114"/>
      <c r="AS597" s="114"/>
      <c r="AT597" s="114"/>
      <c r="AU597" s="114"/>
      <c r="AV597" s="114"/>
      <c r="AW597" s="114"/>
      <c r="AX597" s="114"/>
      <c r="AY597" s="114"/>
      <c r="AZ597" s="114"/>
      <c r="BA597" s="114"/>
      <c r="BB597" s="114"/>
      <c r="BC597" s="114"/>
      <c r="BD597" s="114"/>
      <c r="BE597" s="114"/>
      <c r="BF597" s="114"/>
      <c r="BG597" s="114"/>
      <c r="BH597" s="114"/>
      <c r="BI597" s="114"/>
      <c r="BJ597" s="114"/>
      <c r="BK597" s="114"/>
      <c r="BL597" s="114"/>
      <c r="BM597" s="114"/>
      <c r="BP597" s="114"/>
      <c r="BQ597" s="114"/>
      <c r="BR597" s="114"/>
      <c r="BS597" s="114"/>
    </row>
    <row r="598" spans="1:71" s="103" customFormat="1" ht="60" customHeight="1">
      <c r="A598" s="114"/>
      <c r="B598" s="115"/>
      <c r="C598" s="114"/>
      <c r="D598" s="114"/>
      <c r="E598" s="102"/>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c r="AO598" s="114"/>
      <c r="AP598" s="114"/>
      <c r="AQ598" s="114"/>
      <c r="AR598" s="114"/>
      <c r="AS598" s="114"/>
      <c r="AT598" s="114"/>
      <c r="AU598" s="114"/>
      <c r="AV598" s="114"/>
      <c r="AW598" s="114"/>
      <c r="AX598" s="114"/>
      <c r="AY598" s="114"/>
      <c r="AZ598" s="114"/>
      <c r="BA598" s="114"/>
      <c r="BB598" s="114"/>
      <c r="BC598" s="114"/>
      <c r="BD598" s="114"/>
      <c r="BE598" s="114"/>
      <c r="BF598" s="114"/>
      <c r="BG598" s="114"/>
      <c r="BH598" s="114"/>
      <c r="BI598" s="114"/>
      <c r="BJ598" s="114"/>
      <c r="BK598" s="114"/>
      <c r="BL598" s="114"/>
      <c r="BM598" s="114"/>
      <c r="BP598" s="114"/>
      <c r="BQ598" s="114"/>
      <c r="BR598" s="114"/>
      <c r="BS598" s="114"/>
    </row>
    <row r="599" spans="1:71" s="103" customFormat="1" ht="60" customHeight="1">
      <c r="A599" s="114"/>
      <c r="B599" s="115"/>
      <c r="C599" s="114"/>
      <c r="D599" s="114"/>
      <c r="E599" s="102"/>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c r="AO599" s="114"/>
      <c r="AP599" s="114"/>
      <c r="AQ599" s="114"/>
      <c r="AR599" s="114"/>
      <c r="AS599" s="114"/>
      <c r="AT599" s="114"/>
      <c r="AU599" s="114"/>
      <c r="AV599" s="114"/>
      <c r="AW599" s="114"/>
      <c r="AX599" s="114"/>
      <c r="AY599" s="114"/>
      <c r="AZ599" s="114"/>
      <c r="BA599" s="114"/>
      <c r="BB599" s="114"/>
      <c r="BC599" s="114"/>
      <c r="BD599" s="114"/>
      <c r="BE599" s="114"/>
      <c r="BF599" s="114"/>
      <c r="BG599" s="114"/>
      <c r="BH599" s="114"/>
      <c r="BI599" s="114"/>
      <c r="BJ599" s="114"/>
      <c r="BK599" s="114"/>
      <c r="BL599" s="114"/>
      <c r="BM599" s="114"/>
      <c r="BP599" s="114"/>
      <c r="BQ599" s="114"/>
      <c r="BR599" s="114"/>
      <c r="BS599" s="114"/>
    </row>
    <row r="600" spans="1:71" s="103" customFormat="1" ht="60" customHeight="1">
      <c r="A600" s="114"/>
      <c r="B600" s="115"/>
      <c r="C600" s="114"/>
      <c r="D600" s="114"/>
      <c r="E600" s="102"/>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c r="AO600" s="114"/>
      <c r="AP600" s="114"/>
      <c r="AQ600" s="114"/>
      <c r="AR600" s="114"/>
      <c r="AS600" s="114"/>
      <c r="AT600" s="114"/>
      <c r="AU600" s="114"/>
      <c r="AV600" s="114"/>
      <c r="AW600" s="114"/>
      <c r="AX600" s="114"/>
      <c r="AY600" s="114"/>
      <c r="AZ600" s="114"/>
      <c r="BA600" s="114"/>
      <c r="BB600" s="114"/>
      <c r="BC600" s="114"/>
      <c r="BD600" s="114"/>
      <c r="BE600" s="114"/>
      <c r="BF600" s="114"/>
      <c r="BG600" s="114"/>
      <c r="BH600" s="114"/>
      <c r="BI600" s="114"/>
      <c r="BJ600" s="114"/>
      <c r="BK600" s="114"/>
      <c r="BL600" s="114"/>
      <c r="BM600" s="114"/>
      <c r="BP600" s="114"/>
      <c r="BQ600" s="114"/>
      <c r="BR600" s="114"/>
      <c r="BS600" s="114"/>
    </row>
    <row r="601" spans="1:71" s="103" customFormat="1" ht="60" customHeight="1">
      <c r="A601" s="114"/>
      <c r="B601" s="115"/>
      <c r="C601" s="114"/>
      <c r="D601" s="114"/>
      <c r="E601" s="102"/>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c r="AO601" s="114"/>
      <c r="AP601" s="114"/>
      <c r="AQ601" s="114"/>
      <c r="AR601" s="114"/>
      <c r="AS601" s="114"/>
      <c r="AT601" s="114"/>
      <c r="AU601" s="114"/>
      <c r="AV601" s="114"/>
      <c r="AW601" s="114"/>
      <c r="AX601" s="114"/>
      <c r="AY601" s="114"/>
      <c r="AZ601" s="114"/>
      <c r="BA601" s="114"/>
      <c r="BB601" s="114"/>
      <c r="BC601" s="114"/>
      <c r="BD601" s="114"/>
      <c r="BE601" s="114"/>
      <c r="BF601" s="114"/>
      <c r="BG601" s="114"/>
      <c r="BH601" s="114"/>
      <c r="BI601" s="114"/>
      <c r="BJ601" s="114"/>
      <c r="BK601" s="114"/>
      <c r="BL601" s="114"/>
      <c r="BM601" s="114"/>
      <c r="BP601" s="114"/>
      <c r="BQ601" s="114"/>
      <c r="BR601" s="114"/>
      <c r="BS601" s="114"/>
    </row>
    <row r="602" spans="1:71" s="103" customFormat="1" ht="60" customHeight="1">
      <c r="A602" s="114"/>
      <c r="B602" s="115"/>
      <c r="C602" s="114"/>
      <c r="D602" s="114"/>
      <c r="E602" s="102"/>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c r="AO602" s="114"/>
      <c r="AP602" s="114"/>
      <c r="AQ602" s="114"/>
      <c r="AR602" s="114"/>
      <c r="AS602" s="114"/>
      <c r="AT602" s="114"/>
      <c r="AU602" s="114"/>
      <c r="AV602" s="114"/>
      <c r="AW602" s="114"/>
      <c r="AX602" s="114"/>
      <c r="AY602" s="114"/>
      <c r="AZ602" s="114"/>
      <c r="BA602" s="114"/>
      <c r="BB602" s="114"/>
      <c r="BC602" s="114"/>
      <c r="BD602" s="114"/>
      <c r="BE602" s="114"/>
      <c r="BF602" s="114"/>
      <c r="BG602" s="114"/>
      <c r="BH602" s="114"/>
      <c r="BI602" s="114"/>
      <c r="BJ602" s="114"/>
      <c r="BK602" s="114"/>
      <c r="BL602" s="114"/>
      <c r="BM602" s="114"/>
      <c r="BP602" s="114"/>
      <c r="BQ602" s="114"/>
      <c r="BR602" s="114"/>
      <c r="BS602" s="114"/>
    </row>
    <row r="603" spans="1:71" s="103" customFormat="1" ht="60" customHeight="1">
      <c r="A603" s="114"/>
      <c r="B603" s="115"/>
      <c r="C603" s="114"/>
      <c r="D603" s="114"/>
      <c r="E603" s="102"/>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c r="AO603" s="114"/>
      <c r="AP603" s="114"/>
      <c r="AQ603" s="114"/>
      <c r="AR603" s="114"/>
      <c r="AS603" s="114"/>
      <c r="AT603" s="114"/>
      <c r="AU603" s="114"/>
      <c r="AV603" s="114"/>
      <c r="AW603" s="114"/>
      <c r="AX603" s="114"/>
      <c r="AY603" s="114"/>
      <c r="AZ603" s="114"/>
      <c r="BA603" s="114"/>
      <c r="BB603" s="114"/>
      <c r="BC603" s="114"/>
      <c r="BD603" s="114"/>
      <c r="BE603" s="114"/>
      <c r="BF603" s="114"/>
      <c r="BG603" s="114"/>
      <c r="BH603" s="114"/>
      <c r="BI603" s="114"/>
      <c r="BJ603" s="114"/>
      <c r="BK603" s="114"/>
      <c r="BL603" s="114"/>
      <c r="BM603" s="114"/>
      <c r="BP603" s="114"/>
      <c r="BQ603" s="114"/>
      <c r="BR603" s="114"/>
      <c r="BS603" s="114"/>
    </row>
    <row r="604" spans="1:71" s="103" customFormat="1" ht="60" customHeight="1">
      <c r="A604" s="114"/>
      <c r="B604" s="115"/>
      <c r="C604" s="114"/>
      <c r="D604" s="114"/>
      <c r="E604" s="102"/>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c r="AO604" s="114"/>
      <c r="AP604" s="114"/>
      <c r="AQ604" s="114"/>
      <c r="AR604" s="114"/>
      <c r="AS604" s="114"/>
      <c r="AT604" s="114"/>
      <c r="AU604" s="114"/>
      <c r="AV604" s="114"/>
      <c r="AW604" s="114"/>
      <c r="AX604" s="114"/>
      <c r="AY604" s="114"/>
      <c r="AZ604" s="114"/>
      <c r="BA604" s="114"/>
      <c r="BB604" s="114"/>
      <c r="BC604" s="114"/>
      <c r="BD604" s="114"/>
      <c r="BE604" s="114"/>
      <c r="BF604" s="114"/>
      <c r="BG604" s="114"/>
      <c r="BH604" s="114"/>
      <c r="BI604" s="114"/>
      <c r="BJ604" s="114"/>
      <c r="BK604" s="114"/>
      <c r="BL604" s="114"/>
      <c r="BM604" s="114"/>
      <c r="BP604" s="114"/>
      <c r="BQ604" s="114"/>
      <c r="BR604" s="114"/>
      <c r="BS604" s="114"/>
    </row>
  </sheetData>
  <sortState ref="BZ4:BZ41">
    <sortCondition ref="BZ4:BZ41"/>
  </sortState>
  <mergeCells count="24">
    <mergeCell ref="V10:AA10"/>
    <mergeCell ref="AB10:AB11"/>
    <mergeCell ref="AC10:AC11"/>
    <mergeCell ref="AD10:AD11"/>
    <mergeCell ref="AE10:AE11"/>
    <mergeCell ref="BM5:BM6"/>
    <mergeCell ref="AG5:AH5"/>
    <mergeCell ref="AI5:AO5"/>
    <mergeCell ref="AP5:AT5"/>
    <mergeCell ref="AU5:AZ5"/>
    <mergeCell ref="BA5:BD5"/>
    <mergeCell ref="BE5:BL5"/>
    <mergeCell ref="AD5:AF5"/>
    <mergeCell ref="A5:A6"/>
    <mergeCell ref="B5:B6"/>
    <mergeCell ref="C5:C6"/>
    <mergeCell ref="D5:D6"/>
    <mergeCell ref="E5:E6"/>
    <mergeCell ref="F5:F6"/>
    <mergeCell ref="G5:I5"/>
    <mergeCell ref="J5:K5"/>
    <mergeCell ref="L5:N5"/>
    <mergeCell ref="O5:R5"/>
    <mergeCell ref="S5:AC5"/>
  </mergeCells>
  <pageMargins left="0.75" right="0.75" top="1" bottom="1" header="0.5" footer="0.5"/>
  <pageSetup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sheetPr>
  <dimension ref="A1:C77"/>
  <sheetViews>
    <sheetView zoomScale="94" zoomScaleNormal="94" zoomScalePageLayoutView="198" workbookViewId="0">
      <selection activeCell="B13" sqref="B13"/>
    </sheetView>
  </sheetViews>
  <sheetFormatPr defaultColWidth="10.77734375" defaultRowHeight="13.2"/>
  <cols>
    <col min="1" max="1" width="29.6640625" style="85" customWidth="1"/>
    <col min="2" max="2" width="48.77734375" style="1" bestFit="1" customWidth="1"/>
    <col min="3" max="3" width="255.6640625" style="1" bestFit="1" customWidth="1"/>
    <col min="4" max="16384" width="10.77734375" style="1"/>
  </cols>
  <sheetData>
    <row r="1" spans="1:3">
      <c r="A1" s="166" t="s">
        <v>35</v>
      </c>
      <c r="B1" s="167"/>
      <c r="C1" s="3" t="s">
        <v>36</v>
      </c>
    </row>
    <row r="2" spans="1:3">
      <c r="A2" s="168" t="s">
        <v>9</v>
      </c>
      <c r="B2" s="169"/>
      <c r="C2" s="2" t="s">
        <v>989</v>
      </c>
    </row>
    <row r="3" spans="1:3">
      <c r="A3" s="168" t="s">
        <v>5</v>
      </c>
      <c r="B3" s="169"/>
      <c r="C3" s="2" t="s">
        <v>247</v>
      </c>
    </row>
    <row r="4" spans="1:3">
      <c r="A4" s="168" t="s">
        <v>554</v>
      </c>
      <c r="B4" s="169"/>
      <c r="C4" s="2" t="s">
        <v>990</v>
      </c>
    </row>
    <row r="5" spans="1:3">
      <c r="A5" s="168" t="s">
        <v>530</v>
      </c>
      <c r="B5" s="169"/>
      <c r="C5" s="2" t="s">
        <v>767</v>
      </c>
    </row>
    <row r="6" spans="1:3">
      <c r="A6" s="170" t="s">
        <v>970</v>
      </c>
      <c r="B6" s="125" t="s">
        <v>972</v>
      </c>
      <c r="C6" s="2" t="s">
        <v>981</v>
      </c>
    </row>
    <row r="7" spans="1:3">
      <c r="A7" s="171"/>
      <c r="B7" s="125" t="s">
        <v>968</v>
      </c>
      <c r="C7" s="2" t="s">
        <v>982</v>
      </c>
    </row>
    <row r="8" spans="1:3">
      <c r="A8" s="171"/>
      <c r="B8" s="125" t="s">
        <v>973</v>
      </c>
      <c r="C8" s="2" t="s">
        <v>983</v>
      </c>
    </row>
    <row r="9" spans="1:3">
      <c r="A9" s="171"/>
      <c r="B9" s="125" t="s">
        <v>969</v>
      </c>
      <c r="C9" s="2" t="s">
        <v>984</v>
      </c>
    </row>
    <row r="10" spans="1:3">
      <c r="A10" s="171"/>
      <c r="B10" s="125" t="s">
        <v>974</v>
      </c>
      <c r="C10" s="2" t="s">
        <v>985</v>
      </c>
    </row>
    <row r="11" spans="1:3">
      <c r="A11" s="171"/>
      <c r="B11" s="125" t="s">
        <v>971</v>
      </c>
      <c r="C11" s="2" t="s">
        <v>986</v>
      </c>
    </row>
    <row r="12" spans="1:3">
      <c r="A12" s="171"/>
      <c r="B12" s="125" t="s">
        <v>975</v>
      </c>
      <c r="C12" s="2" t="s">
        <v>987</v>
      </c>
    </row>
    <row r="13" spans="1:3">
      <c r="A13" s="172"/>
      <c r="B13" s="125" t="s">
        <v>976</v>
      </c>
      <c r="C13" s="2" t="s">
        <v>988</v>
      </c>
    </row>
    <row r="14" spans="1:3">
      <c r="A14" s="157" t="s">
        <v>0</v>
      </c>
      <c r="B14" s="84" t="s">
        <v>20</v>
      </c>
      <c r="C14" s="2" t="s">
        <v>54</v>
      </c>
    </row>
    <row r="15" spans="1:3">
      <c r="A15" s="157"/>
      <c r="B15" s="84" t="s">
        <v>21</v>
      </c>
      <c r="C15" s="2" t="s">
        <v>55</v>
      </c>
    </row>
    <row r="16" spans="1:3">
      <c r="A16" s="157"/>
      <c r="B16" s="84" t="s">
        <v>40</v>
      </c>
      <c r="C16" s="2" t="s">
        <v>63</v>
      </c>
    </row>
    <row r="17" spans="1:3">
      <c r="A17" s="158" t="s">
        <v>4</v>
      </c>
      <c r="B17" s="84" t="s">
        <v>38</v>
      </c>
      <c r="C17" s="2" t="s">
        <v>56</v>
      </c>
    </row>
    <row r="18" spans="1:3">
      <c r="A18" s="158"/>
      <c r="B18" s="83" t="s">
        <v>13</v>
      </c>
      <c r="C18" s="2" t="s">
        <v>57</v>
      </c>
    </row>
    <row r="19" spans="1:3">
      <c r="A19" s="163" t="s">
        <v>754</v>
      </c>
      <c r="B19" s="83" t="s">
        <v>755</v>
      </c>
      <c r="C19" s="86" t="s">
        <v>770</v>
      </c>
    </row>
    <row r="20" spans="1:3">
      <c r="A20" s="164"/>
      <c r="B20" s="83" t="s">
        <v>753</v>
      </c>
      <c r="C20" s="86" t="s">
        <v>769</v>
      </c>
    </row>
    <row r="21" spans="1:3">
      <c r="A21" s="165"/>
      <c r="B21" s="83" t="s">
        <v>669</v>
      </c>
      <c r="C21" s="2" t="s">
        <v>768</v>
      </c>
    </row>
    <row r="22" spans="1:3">
      <c r="A22" s="154" t="s">
        <v>3</v>
      </c>
      <c r="B22" s="83" t="s">
        <v>23</v>
      </c>
      <c r="C22" s="2" t="s">
        <v>58</v>
      </c>
    </row>
    <row r="23" spans="1:3">
      <c r="A23" s="155"/>
      <c r="B23" s="83" t="s">
        <v>24</v>
      </c>
      <c r="C23" s="2" t="s">
        <v>59</v>
      </c>
    </row>
    <row r="24" spans="1:3">
      <c r="A24" s="155"/>
      <c r="B24" s="83" t="s">
        <v>443</v>
      </c>
      <c r="C24" s="2" t="s">
        <v>771</v>
      </c>
    </row>
    <row r="25" spans="1:3">
      <c r="A25" s="156"/>
      <c r="B25" s="83" t="s">
        <v>808</v>
      </c>
      <c r="C25" s="2" t="s">
        <v>772</v>
      </c>
    </row>
    <row r="26" spans="1:3">
      <c r="A26" s="154" t="s">
        <v>246</v>
      </c>
      <c r="B26" s="83" t="s">
        <v>428</v>
      </c>
      <c r="C26" s="2" t="s">
        <v>995</v>
      </c>
    </row>
    <row r="27" spans="1:3">
      <c r="A27" s="155"/>
      <c r="B27" s="83" t="s">
        <v>429</v>
      </c>
      <c r="C27" s="2" t="s">
        <v>996</v>
      </c>
    </row>
    <row r="28" spans="1:3">
      <c r="A28" s="155"/>
      <c r="B28" s="83" t="s">
        <v>430</v>
      </c>
      <c r="C28" s="2" t="s">
        <v>997</v>
      </c>
    </row>
    <row r="29" spans="1:3">
      <c r="A29" s="155"/>
      <c r="B29" s="83" t="s">
        <v>431</v>
      </c>
      <c r="C29" s="2" t="s">
        <v>998</v>
      </c>
    </row>
    <row r="30" spans="1:3">
      <c r="A30" s="155"/>
      <c r="B30" s="83" t="s">
        <v>433</v>
      </c>
      <c r="C30" s="2" t="s">
        <v>999</v>
      </c>
    </row>
    <row r="31" spans="1:3">
      <c r="A31" s="155"/>
      <c r="B31" s="83" t="s">
        <v>432</v>
      </c>
      <c r="C31" s="2" t="s">
        <v>1000</v>
      </c>
    </row>
    <row r="32" spans="1:3">
      <c r="A32" s="155"/>
      <c r="B32" s="83" t="s">
        <v>81</v>
      </c>
      <c r="C32" s="2" t="s">
        <v>1001</v>
      </c>
    </row>
    <row r="33" spans="1:3">
      <c r="A33" s="155"/>
      <c r="B33" s="83" t="s">
        <v>82</v>
      </c>
      <c r="C33" s="2" t="s">
        <v>1002</v>
      </c>
    </row>
    <row r="34" spans="1:3">
      <c r="A34" s="155"/>
      <c r="B34" s="83" t="s">
        <v>84</v>
      </c>
      <c r="C34" s="2" t="s">
        <v>1003</v>
      </c>
    </row>
    <row r="35" spans="1:3">
      <c r="A35" s="155"/>
      <c r="B35" s="83" t="s">
        <v>83</v>
      </c>
      <c r="C35" s="2" t="s">
        <v>1004</v>
      </c>
    </row>
    <row r="36" spans="1:3">
      <c r="A36" s="156"/>
      <c r="B36" s="83" t="s">
        <v>445</v>
      </c>
      <c r="C36" s="2" t="s">
        <v>1005</v>
      </c>
    </row>
    <row r="37" spans="1:3">
      <c r="A37" s="159" t="s">
        <v>11</v>
      </c>
      <c r="B37" s="83" t="s">
        <v>18</v>
      </c>
      <c r="C37" s="2" t="s">
        <v>60</v>
      </c>
    </row>
    <row r="38" spans="1:3">
      <c r="A38" s="159"/>
      <c r="B38" s="83" t="s">
        <v>16</v>
      </c>
      <c r="C38" s="2" t="s">
        <v>61</v>
      </c>
    </row>
    <row r="39" spans="1:3">
      <c r="A39" s="159"/>
      <c r="B39" s="83" t="s">
        <v>25</v>
      </c>
      <c r="C39" s="2" t="s">
        <v>62</v>
      </c>
    </row>
    <row r="40" spans="1:3">
      <c r="A40" s="154" t="s">
        <v>452</v>
      </c>
      <c r="B40" s="83" t="s">
        <v>14</v>
      </c>
      <c r="C40" s="2" t="s">
        <v>994</v>
      </c>
    </row>
    <row r="41" spans="1:3">
      <c r="A41" s="156"/>
      <c r="B41" s="83" t="s">
        <v>26</v>
      </c>
      <c r="C41" s="2" t="s">
        <v>993</v>
      </c>
    </row>
    <row r="42" spans="1:3">
      <c r="A42" s="154" t="s">
        <v>35</v>
      </c>
      <c r="B42" s="87" t="s">
        <v>15</v>
      </c>
      <c r="C42" s="2" t="s">
        <v>992</v>
      </c>
    </row>
    <row r="43" spans="1:3">
      <c r="A43" s="155"/>
      <c r="B43" s="83" t="s">
        <v>27</v>
      </c>
      <c r="C43" s="2" t="s">
        <v>991</v>
      </c>
    </row>
    <row r="44" spans="1:3">
      <c r="A44" s="155"/>
      <c r="B44" s="83" t="s">
        <v>441</v>
      </c>
      <c r="C44" s="2" t="s">
        <v>1006</v>
      </c>
    </row>
    <row r="45" spans="1:3">
      <c r="A45" s="155"/>
      <c r="B45" s="83" t="s">
        <v>435</v>
      </c>
      <c r="C45" s="2" t="s">
        <v>1007</v>
      </c>
    </row>
    <row r="46" spans="1:3">
      <c r="A46" s="155"/>
      <c r="B46" s="83" t="s">
        <v>44</v>
      </c>
      <c r="C46" s="2" t="s">
        <v>1008</v>
      </c>
    </row>
    <row r="47" spans="1:3">
      <c r="A47" s="155"/>
      <c r="B47" s="83" t="s">
        <v>497</v>
      </c>
      <c r="C47" s="2" t="s">
        <v>1010</v>
      </c>
    </row>
    <row r="48" spans="1:3">
      <c r="A48" s="156"/>
      <c r="B48" s="83" t="s">
        <v>133</v>
      </c>
      <c r="C48" s="2" t="s">
        <v>1009</v>
      </c>
    </row>
    <row r="49" spans="1:3">
      <c r="A49" s="159" t="s">
        <v>451</v>
      </c>
      <c r="B49" s="83" t="s">
        <v>474</v>
      </c>
      <c r="C49" s="2" t="s">
        <v>1011</v>
      </c>
    </row>
    <row r="50" spans="1:3">
      <c r="A50" s="159"/>
      <c r="B50" s="83" t="s">
        <v>434</v>
      </c>
      <c r="C50" s="2" t="s">
        <v>1012</v>
      </c>
    </row>
    <row r="51" spans="1:3">
      <c r="A51" s="159"/>
      <c r="B51" s="83" t="s">
        <v>460</v>
      </c>
      <c r="C51" s="2" t="s">
        <v>1013</v>
      </c>
    </row>
    <row r="52" spans="1:3">
      <c r="A52" s="159"/>
      <c r="B52" s="83" t="s">
        <v>475</v>
      </c>
      <c r="C52" s="2" t="s">
        <v>1014</v>
      </c>
    </row>
    <row r="53" spans="1:3">
      <c r="A53" s="159"/>
      <c r="B53" s="83" t="s">
        <v>37</v>
      </c>
      <c r="C53" s="2" t="s">
        <v>1015</v>
      </c>
    </row>
    <row r="54" spans="1:3">
      <c r="A54" s="160" t="s">
        <v>757</v>
      </c>
      <c r="B54" s="88" t="s">
        <v>442</v>
      </c>
      <c r="C54" s="89" t="s">
        <v>1016</v>
      </c>
    </row>
    <row r="55" spans="1:3">
      <c r="A55" s="161"/>
      <c r="B55" s="88" t="s">
        <v>542</v>
      </c>
      <c r="C55" s="89" t="s">
        <v>1017</v>
      </c>
    </row>
    <row r="56" spans="1:3">
      <c r="A56" s="161"/>
      <c r="B56" s="88" t="s">
        <v>436</v>
      </c>
      <c r="C56" s="89" t="s">
        <v>1018</v>
      </c>
    </row>
    <row r="57" spans="1:3">
      <c r="A57" s="161"/>
      <c r="B57" s="88" t="s">
        <v>437</v>
      </c>
      <c r="C57" s="89" t="s">
        <v>1019</v>
      </c>
    </row>
    <row r="58" spans="1:3">
      <c r="A58" s="161"/>
      <c r="B58" s="88" t="s">
        <v>438</v>
      </c>
      <c r="C58" s="89" t="s">
        <v>1020</v>
      </c>
    </row>
    <row r="59" spans="1:3">
      <c r="A59" s="162"/>
      <c r="B59" s="88" t="s">
        <v>439</v>
      </c>
      <c r="C59" s="89" t="s">
        <v>1021</v>
      </c>
    </row>
    <row r="60" spans="1:3">
      <c r="A60" s="154" t="s">
        <v>2</v>
      </c>
      <c r="B60" s="83" t="s">
        <v>28</v>
      </c>
      <c r="C60" s="2" t="s">
        <v>64</v>
      </c>
    </row>
    <row r="61" spans="1:3">
      <c r="A61" s="155"/>
      <c r="B61" s="83" t="s">
        <v>48</v>
      </c>
      <c r="C61" s="2" t="s">
        <v>66</v>
      </c>
    </row>
    <row r="62" spans="1:3">
      <c r="A62" s="155"/>
      <c r="B62" s="83" t="s">
        <v>17</v>
      </c>
      <c r="C62" s="2" t="s">
        <v>65</v>
      </c>
    </row>
    <row r="63" spans="1:3">
      <c r="A63" s="156"/>
      <c r="B63" s="83" t="s">
        <v>39</v>
      </c>
      <c r="C63" s="2" t="s">
        <v>67</v>
      </c>
    </row>
    <row r="64" spans="1:3">
      <c r="A64" s="154" t="s">
        <v>49</v>
      </c>
      <c r="B64" s="83" t="s">
        <v>19</v>
      </c>
      <c r="C64" s="2" t="s">
        <v>1022</v>
      </c>
    </row>
    <row r="65" spans="1:3">
      <c r="A65" s="155"/>
      <c r="B65" s="83" t="s">
        <v>29</v>
      </c>
      <c r="C65" s="2" t="s">
        <v>1023</v>
      </c>
    </row>
    <row r="66" spans="1:3">
      <c r="A66" s="155"/>
      <c r="B66" s="83" t="s">
        <v>188</v>
      </c>
      <c r="C66" s="2" t="s">
        <v>1024</v>
      </c>
    </row>
    <row r="67" spans="1:3">
      <c r="A67" s="155"/>
      <c r="B67" s="83" t="s">
        <v>70</v>
      </c>
      <c r="C67" s="2" t="s">
        <v>1025</v>
      </c>
    </row>
    <row r="68" spans="1:3">
      <c r="A68" s="155"/>
      <c r="B68" s="83" t="s">
        <v>30</v>
      </c>
      <c r="C68" s="2" t="s">
        <v>1026</v>
      </c>
    </row>
    <row r="69" spans="1:3">
      <c r="A69" s="155"/>
      <c r="B69" s="83" t="s">
        <v>31</v>
      </c>
      <c r="C69" s="2" t="s">
        <v>1027</v>
      </c>
    </row>
    <row r="70" spans="1:3">
      <c r="A70" s="155"/>
      <c r="B70" s="83" t="s">
        <v>46</v>
      </c>
      <c r="C70" s="2" t="s">
        <v>1028</v>
      </c>
    </row>
    <row r="71" spans="1:3">
      <c r="A71" s="156"/>
      <c r="B71" s="83" t="s">
        <v>34</v>
      </c>
      <c r="C71" s="2" t="s">
        <v>185</v>
      </c>
    </row>
    <row r="72" spans="1:3">
      <c r="A72" s="173" t="s">
        <v>186</v>
      </c>
      <c r="B72" s="174"/>
      <c r="C72" s="2" t="s">
        <v>1029</v>
      </c>
    </row>
    <row r="73" spans="1:3">
      <c r="A73" s="173" t="s">
        <v>7</v>
      </c>
      <c r="B73" s="174"/>
      <c r="C73" s="2" t="s">
        <v>1030</v>
      </c>
    </row>
    <row r="74" spans="1:3">
      <c r="A74" s="173" t="s">
        <v>8</v>
      </c>
      <c r="B74" s="174"/>
      <c r="C74" s="2" t="s">
        <v>1034</v>
      </c>
    </row>
    <row r="75" spans="1:3">
      <c r="A75" s="173" t="s">
        <v>6</v>
      </c>
      <c r="B75" s="174"/>
      <c r="C75" s="2" t="s">
        <v>1031</v>
      </c>
    </row>
    <row r="76" spans="1:3">
      <c r="A76" s="173" t="s">
        <v>32</v>
      </c>
      <c r="B76" s="174"/>
      <c r="C76" s="2" t="s">
        <v>1032</v>
      </c>
    </row>
    <row r="77" spans="1:3">
      <c r="A77" s="173" t="s">
        <v>187</v>
      </c>
      <c r="B77" s="174"/>
      <c r="C77" s="2" t="s">
        <v>1033</v>
      </c>
    </row>
  </sheetData>
  <mergeCells count="24">
    <mergeCell ref="A77:B77"/>
    <mergeCell ref="A72:B72"/>
    <mergeCell ref="A73:B73"/>
    <mergeCell ref="A74:B74"/>
    <mergeCell ref="A75:B75"/>
    <mergeCell ref="A76:B76"/>
    <mergeCell ref="A19:A21"/>
    <mergeCell ref="A1:B1"/>
    <mergeCell ref="A2:B2"/>
    <mergeCell ref="A3:B3"/>
    <mergeCell ref="A4:B4"/>
    <mergeCell ref="A5:B5"/>
    <mergeCell ref="A6:A13"/>
    <mergeCell ref="A60:A63"/>
    <mergeCell ref="A64:A71"/>
    <mergeCell ref="A14:A16"/>
    <mergeCell ref="A17:A18"/>
    <mergeCell ref="A37:A39"/>
    <mergeCell ref="A22:A25"/>
    <mergeCell ref="A26:A36"/>
    <mergeCell ref="A40:A41"/>
    <mergeCell ref="A42:A48"/>
    <mergeCell ref="A49:A53"/>
    <mergeCell ref="A54:A59"/>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8"/>
  <sheetViews>
    <sheetView workbookViewId="0">
      <selection activeCell="J14" sqref="J14"/>
    </sheetView>
  </sheetViews>
  <sheetFormatPr defaultColWidth="8.77734375" defaultRowHeight="14.4"/>
  <cols>
    <col min="1" max="1" width="16.44140625" customWidth="1"/>
  </cols>
  <sheetData>
    <row r="1" spans="1:22">
      <c r="A1" s="14" t="s">
        <v>407</v>
      </c>
      <c r="B1" s="13" t="s">
        <v>406</v>
      </c>
      <c r="C1" s="13"/>
      <c r="D1" s="7"/>
      <c r="E1" s="11"/>
      <c r="F1" s="7"/>
      <c r="G1" s="11"/>
      <c r="H1" s="11"/>
      <c r="I1" s="11"/>
      <c r="J1" s="11"/>
      <c r="K1" s="11"/>
      <c r="L1" s="12"/>
      <c r="M1" s="11"/>
      <c r="N1" s="10"/>
      <c r="O1" s="10"/>
      <c r="P1" s="10"/>
      <c r="Q1" s="9"/>
      <c r="R1" s="8"/>
      <c r="S1" s="7"/>
      <c r="T1" s="6"/>
      <c r="U1" s="6"/>
      <c r="V1" s="6"/>
    </row>
    <row r="2" spans="1:22">
      <c r="A2" s="4"/>
    </row>
    <row r="3" spans="1:22" ht="15.6">
      <c r="A3" s="5" t="s">
        <v>405</v>
      </c>
    </row>
    <row r="4" spans="1:22" ht="15.6">
      <c r="A4" s="5" t="s">
        <v>404</v>
      </c>
    </row>
    <row r="5" spans="1:22">
      <c r="A5" s="4"/>
    </row>
    <row r="6" spans="1:22">
      <c r="A6" s="4"/>
    </row>
    <row r="7" spans="1:22">
      <c r="A7" s="4"/>
    </row>
    <row r="8" spans="1:22">
      <c r="A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Rough</vt:lpstr>
      <vt:lpstr>Cover</vt:lpstr>
      <vt:lpstr>GHG Tools-Methodologies</vt:lpstr>
      <vt:lpstr>Summary Graphs</vt:lpstr>
      <vt:lpstr>Terminology</vt:lpstr>
      <vt:lpstr>Data Limitations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2019-01-26T01:09:42Z</dcterms:modified>
</cp:coreProperties>
</file>